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C:\Users\anlu17\Documents\"/>
    </mc:Choice>
  </mc:AlternateContent>
  <xr:revisionPtr revIDLastSave="0" documentId="8_{96646E04-0DAB-4A45-9F14-577A642D8B57}" xr6:coauthVersionLast="36" xr6:coauthVersionMax="36" xr10:uidLastSave="{00000000-0000-0000-0000-000000000000}"/>
  <bookViews>
    <workbookView xWindow="0" yWindow="0" windowWidth="19200" windowHeight="7430" activeTab="1" xr2:uid="{00000000-000D-0000-FFFF-FFFF00000000}"/>
  </bookViews>
  <sheets>
    <sheet name="Vejledning" sheetId="3" r:id="rId1"/>
    <sheet name="Årsrapport  værktøj" sheetId="1" r:id="rId2"/>
    <sheet name="Indberettet Budget 2024" sheetId="4" r:id="rId3"/>
  </sheets>
  <externalReferences>
    <externalReference r:id="rId4"/>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 l="1"/>
  <c r="G23" i="1" l="1"/>
  <c r="B24" i="1"/>
  <c r="B26" i="1" s="1"/>
  <c r="F20" i="1" l="1"/>
  <c r="F18" i="1"/>
  <c r="F16" i="1"/>
  <c r="F13" i="1"/>
  <c r="F12" i="1"/>
  <c r="F11" i="1"/>
  <c r="F10" i="1"/>
  <c r="F8" i="1"/>
  <c r="E136" i="4"/>
  <c r="E134" i="4"/>
  <c r="E132" i="4"/>
  <c r="E130" i="4"/>
  <c r="E128" i="4"/>
  <c r="E88" i="4"/>
  <c r="E87" i="4"/>
  <c r="E86" i="4"/>
  <c r="E85" i="4"/>
  <c r="E81" i="4"/>
  <c r="E77" i="4"/>
  <c r="E67" i="4"/>
  <c r="E72" i="4" s="1"/>
  <c r="D66" i="4"/>
  <c r="E62" i="4"/>
  <c r="E138" i="4" s="1"/>
  <c r="E57" i="4"/>
  <c r="E51" i="4"/>
  <c r="E42" i="4"/>
  <c r="D42" i="4"/>
  <c r="F30" i="4"/>
  <c r="E30" i="4"/>
  <c r="E29" i="4"/>
  <c r="E23" i="4"/>
  <c r="E22" i="4"/>
  <c r="E21" i="4"/>
  <c r="E20" i="4"/>
  <c r="E19" i="4"/>
  <c r="E24" i="4" s="1"/>
  <c r="E32" i="4" s="1"/>
  <c r="F3" i="1" s="1"/>
  <c r="E90" i="4" l="1"/>
  <c r="E92" i="4" s="1"/>
  <c r="E114" i="4" s="1"/>
  <c r="E112" i="4"/>
  <c r="E146" i="4" l="1"/>
  <c r="E144" i="4"/>
  <c r="E142" i="4"/>
  <c r="E116" i="4"/>
  <c r="E140" i="4"/>
  <c r="E148" i="4"/>
  <c r="C22" i="1" l="1"/>
  <c r="G9" i="1" l="1"/>
  <c r="G25" i="1" l="1"/>
  <c r="G3" i="1" l="1"/>
  <c r="C14" i="1"/>
  <c r="D6" i="1" l="1"/>
  <c r="G20" i="1"/>
  <c r="G18" i="1"/>
  <c r="G16" i="1"/>
  <c r="G13" i="1"/>
  <c r="C5" i="1"/>
  <c r="G12" i="1"/>
  <c r="G11" i="1"/>
  <c r="G10" i="1"/>
  <c r="G8" i="1"/>
  <c r="D7" i="1"/>
  <c r="G21" i="1" l="1"/>
  <c r="G22" i="1" s="1"/>
  <c r="D9" i="1" l="1"/>
  <c r="D10" i="1"/>
  <c r="D11" i="1"/>
  <c r="D12" i="1"/>
  <c r="D13" i="1"/>
  <c r="D8" i="1"/>
  <c r="D5" i="1"/>
  <c r="D4" i="1"/>
  <c r="D3" i="1"/>
  <c r="C21" i="1" l="1"/>
  <c r="D21" i="1" s="1"/>
  <c r="C19" i="1"/>
  <c r="D19" i="1" s="1"/>
  <c r="C17" i="1"/>
  <c r="D17" i="1" s="1"/>
  <c r="C15" i="1"/>
  <c r="D15" i="1" s="1"/>
  <c r="D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Ludwig</author>
  </authors>
  <commentList>
    <comment ref="B2" authorId="0" shapeId="0" xr:uid="{253443BC-B647-46D4-BF0E-FB91C0FB39E8}">
      <text>
        <r>
          <rPr>
            <b/>
            <sz val="9"/>
            <color indexed="81"/>
            <rFont val="Tahoma"/>
            <family val="2"/>
          </rPr>
          <t>Andrew Ludwig:</t>
        </r>
        <r>
          <rPr>
            <sz val="9"/>
            <color indexed="81"/>
            <rFont val="Tahoma"/>
            <family val="2"/>
          </rPr>
          <t xml:space="preserve">
Her indtastes absolutte værdier ift omkostningselementer ved drift af tilbuddet, jf. guide til beregning fa årsrapporttal
</t>
        </r>
      </text>
    </comment>
    <comment ref="B3" authorId="0" shapeId="0" xr:uid="{3441850C-04B7-4E9B-BB3D-E9C0C50A6D23}">
      <text>
        <r>
          <rPr>
            <b/>
            <sz val="9"/>
            <color indexed="81"/>
            <rFont val="Tahoma"/>
            <family val="2"/>
          </rPr>
          <t xml:space="preserve">Andrew Ludwig:
</t>
        </r>
        <r>
          <rPr>
            <sz val="9"/>
            <color indexed="81"/>
            <rFont val="Tahoma"/>
            <family val="2"/>
          </rPr>
          <t xml:space="preserve">
</t>
        </r>
        <r>
          <rPr>
            <b/>
            <sz val="9"/>
            <color indexed="81"/>
            <rFont val="Tahoma"/>
            <family val="2"/>
          </rPr>
          <t xml:space="preserve">Omsætning </t>
        </r>
        <r>
          <rPr>
            <sz val="9"/>
            <color indexed="81"/>
            <rFont val="Tahoma"/>
            <family val="2"/>
          </rPr>
          <t xml:space="preserve">
Omsætningen er tilbuddets samlede indtægter på aktiviteter, som socialtilsynet god kender og fører tilsyn med. Omsætningen skal oplyses i hele tal.
</t>
        </r>
      </text>
    </comment>
    <comment ref="B4" authorId="0" shapeId="0" xr:uid="{F38F68F5-AD55-4AE9-B2A1-7CB056E672D7}">
      <text>
        <r>
          <rPr>
            <b/>
            <sz val="9"/>
            <color indexed="81"/>
            <rFont val="Tahoma"/>
            <family val="2"/>
          </rPr>
          <t>Overskud/underskud</t>
        </r>
        <r>
          <rPr>
            <sz val="9"/>
            <color indexed="81"/>
            <rFont val="Tahoma"/>
            <family val="2"/>
          </rPr>
          <t xml:space="preserve"> 
Overskud/underskud fremgår af tilbuddets resultatopgørelse og opgøres i hele tal. 
Ved underskud angives et minus (-) foran tallet. 
Beløbet, der anføres, er resultatet før evt. skat. Det er de faktiske realiserede indtægter fratrukket, med de faktisk realiserede omkostninger, der skal indberettes. 
Overskud/underskud for offentlige tilbud opgøres efter afholdelse af omkostninger 
f.eks. omkostninger til forsikringer, ejendomme, central administration og overhead. 
Beløbet skal endvidere angives efter fradrag af eventuelle afskrivninger på andre 
anlæg, beregnet forrentning af kapitaludlæg for driftskapital m.v. samt renter</t>
        </r>
      </text>
    </comment>
    <comment ref="C5" authorId="0" shapeId="0" xr:uid="{CA08102C-A6B9-4ACA-9A09-A3050140F49B}">
      <text>
        <r>
          <rPr>
            <b/>
            <sz val="9"/>
            <color indexed="81"/>
            <rFont val="Tahoma"/>
            <family val="2"/>
          </rPr>
          <t xml:space="preserve">Overskud eller underskud i forhold til omsætning 
</t>
        </r>
        <r>
          <rPr>
            <sz val="9"/>
            <color indexed="81"/>
            <rFont val="Tahoma"/>
            <family val="2"/>
          </rPr>
          <t xml:space="preserve">Overskud eller underskud i forhold til omsætning udregnes på baggrund af det ind berettede overskud/underskud og omsætning. Tallet opgøres i procent og udregnes 
automatisk. </t>
        </r>
      </text>
    </comment>
    <comment ref="B6" authorId="0" shapeId="0" xr:uid="{8F667177-9ECB-4212-BC36-ECBBAA96E6AE}">
      <text>
        <r>
          <rPr>
            <b/>
            <sz val="9"/>
            <color indexed="81"/>
            <rFont val="Tahoma"/>
            <family val="2"/>
          </rPr>
          <t xml:space="preserve">Beløb, der er hensat til senere brug, hvis der er tale om et offentligt tilbud. 
</t>
        </r>
        <r>
          <rPr>
            <sz val="9"/>
            <color indexed="81"/>
            <rFont val="Tahoma"/>
            <family val="2"/>
          </rPr>
          <t xml:space="preserve">Beløb fra et offentligt tilbud (kommunalt eller regionalt), der i årets løb er hensat, til 
senere brug, jf. § 4ff i bekendtgørelse om finansiering af visse ydelser og tilbud ef ter lov om social service samt betaling for unges ophold i Kriminalforsorgens insti tutioner. 
Oplysningen kan findes i kommunens eller regionens samlede regnskab, der er un derlagt den kommunale eller regionale revision. 
Tallet opgøres i hele tal.
</t>
        </r>
      </text>
    </comment>
    <comment ref="B7" authorId="0" shapeId="0" xr:uid="{32C8FEDA-187A-4BC0-A061-B6DD6C835DD2}">
      <text>
        <r>
          <rPr>
            <b/>
            <sz val="9"/>
            <color indexed="81"/>
            <rFont val="Tahoma"/>
            <family val="2"/>
          </rPr>
          <t xml:space="preserve">Samlet løn m.v. til øverste leder 
</t>
        </r>
        <r>
          <rPr>
            <sz val="9"/>
            <color indexed="81"/>
            <rFont val="Tahoma"/>
            <family val="2"/>
          </rPr>
          <t>Med ”øverste leder” menes den øverste ansvarlige for den daglige drift af det sam lede tilbud. ”Samlet løn m.v.” omfatter den samlede lønpakke, hvilket bl.a. vil om fatte tilbuddets faktiske afholdte omkostninger til løn, tillæg o.l., pension og andre 
personalegoder. Andre personalegoder vil f.eks. kunne være, bonus, overskudsde ling, resultatløn og lignende, firmabil, fri telefon og betalt computer på privatadres sen. Sundhedsforsikring, fri avis, idræts- og motionstilbud o.l. er ligeledes elemen ter, som også vil kunne indgå som en del af lønpakken. 
For ledere der varetager den øverste ansvarlige ledelse i flere tilbud beregnes det 
enkelte tilbuds omkostning til lederens ”samlede løn m.v. til øverste leder” forholds mæssigt for de enkelte tilbud. 
Tallet opgøres i hele tal</t>
        </r>
      </text>
    </comment>
    <comment ref="B8" authorId="0" shapeId="0" xr:uid="{AB3EECF9-8582-4AB2-8F83-3076AA269BC2}">
      <text>
        <r>
          <rPr>
            <b/>
            <sz val="9"/>
            <color indexed="81"/>
            <rFont val="Tahoma"/>
            <family val="2"/>
          </rPr>
          <t>Lønomkostninger til samlet ledelse</t>
        </r>
        <r>
          <rPr>
            <sz val="9"/>
            <color indexed="81"/>
            <rFont val="Tahoma"/>
            <family val="2"/>
          </rPr>
          <t xml:space="preserve"> 
Samlet ledelse er den gruppe af ledere, der varetager den daglige faglige, strategi ske og økonomiske ledelse af tilbuddet, og hvor lønnen afholdes helt eller delvist af 
tilbuddet. Det kan være den øverste leder (herunder f.eks. centerledere i offentlige 
tilbud), souschef og afdelingsleder for det enkelte tilbud. Løn til ledere, der er ind regnet i administrationsbidraget i takstberegningen skal ikke indtastes under "Løn omkostninger til samlet ledelse" 
Leders lønomkostning skal alene indtastes under ” Lønomkostninger til samlet le delse” og ikke fordeles til øvrige kategorier, såfremt leder varetager flere funktioner 
i tilbuddet. Dvs. at hvis tilbuddet f. eks. har ansat 1 øverste leder og 1 souschef, 
som hver især anvender henholdsvis 0,8 årsværk og 0,5 årsværk på ledelse og re sten af tiden på øvrige arbejdsopgaver f.eks. borgerrelateret arbejde, skal tilbuddet 
i budgetskemaet budgettere med 2 årsværk og hele omkostningen til de pågæl dende 2 ledere i ”Samlet ledelse”. Lønrefusion modregnes under de enkelte perso nalekategorier. 
For ledere der varetager den øverste ansvarlige ledelse i flere tilbud medtages kun 
lønomkostningen som det enkelte tilbud har til den øverste leder i ”lønomkostnin ger til samlet ledelse”. For koncerner og koncernlignende konstruktioner omfatter 
nøgletallet foruden lønomkostningen til den øverste leder, forsat de øvrige lønom kostninger som tilbuddet har til den øvrige ledelse i tilbuddet jf. ovenstående.
Kategorien omfatter endvidere barselsvikarer, orlovsvikarer og vikarer for langtids sygemeldte, der erstatter personale i denne gruppe. 
Tallet opgøres i hele tal
</t>
        </r>
      </text>
    </comment>
    <comment ref="B9" authorId="0" shapeId="0" xr:uid="{1496ACFD-091F-4FCC-ACED-53D9B2089825}">
      <text>
        <r>
          <rPr>
            <b/>
            <sz val="9"/>
            <color indexed="81"/>
            <rFont val="Tahoma"/>
            <family val="2"/>
          </rPr>
          <t>Omkostninger til bestyrelseshonorar</t>
        </r>
        <r>
          <rPr>
            <sz val="9"/>
            <color indexed="81"/>
            <rFont val="Tahoma"/>
            <family val="2"/>
          </rPr>
          <t xml:space="preserve"> 
Bestyrelseshonorar dækker vederlag til bestyrelsesmedlemmer og omfatter honorar, 
diæter, kørselsgodtgørelse etc. til bestyrelsen. Omkostninger til bestyrelseshonorar 
forudsættes at fremgå af note til resultatopgørelsen og opgøres i hele tal.
</t>
        </r>
      </text>
    </comment>
    <comment ref="B10" authorId="0" shapeId="0" xr:uid="{0BC6B1EC-8ABC-457B-ABAE-8AB5C18C14E6}">
      <text>
        <r>
          <rPr>
            <b/>
            <sz val="9"/>
            <color indexed="81"/>
            <rFont val="Tahoma"/>
            <family val="2"/>
          </rPr>
          <t xml:space="preserve">Lønomkostninger til borgerrelateret personale </t>
        </r>
        <r>
          <rPr>
            <sz val="9"/>
            <color indexed="81"/>
            <rFont val="Tahoma"/>
            <family val="2"/>
          </rPr>
          <t xml:space="preserve">
Borgerrelateret personale er defineret ved medarbejdere, der er direkte involveret i 
levering af indsatser til borgerne. Det gælder både faguddannet personale (fx pæ dagog, fysioterapeut, social- og sundhedsassistent, m.m.) og ufaglært personale (fx 
pædagogmedhjælpere). Personale i en tidsbegrænset ansættelse (med ansættel seskontrakt) og personer i fleksjob. Lønomkostninger til borgerrelateret personale 
forudsættes at fremgå af note til resultatopgørelsen i det godkendte årsregnskab og 
opgøres i hele tal. Kategorien omfatter endvidere lønomkostninger til barselsvikarer, 
orlovsvikarer og vikarer for langtidssygemeldte, der erstatter personale i denne 
gruppe.
</t>
        </r>
      </text>
    </comment>
    <comment ref="B11" authorId="0" shapeId="0" xr:uid="{17EAF773-29D7-4372-A8E2-9427DDD18319}">
      <text>
        <r>
          <rPr>
            <b/>
            <sz val="9"/>
            <color indexed="81"/>
            <rFont val="Tahoma"/>
            <family val="2"/>
          </rPr>
          <t xml:space="preserve">Lønomkostninger til administrativt og teknisk personale </t>
        </r>
        <r>
          <rPr>
            <sz val="9"/>
            <color indexed="81"/>
            <rFont val="Tahoma"/>
            <family val="2"/>
          </rPr>
          <t xml:space="preserve">
Administrativt og teknisk personale er defineret ved medarbejdere, der ikke er di rekte involveret i levering af indsatser til borgerne. Administrativt personale varetager 
de administrative funktioner, herunder løbende bogholderi og sekretærarbejde. Tek nisk personale varetager funktioner så som pedel, rengøring, tilknytning til værksted 
eller områder, hvor der er produktion på tilbuddet (brænde, flis, reparationer etc.), 
køkken/økonoma. Lønomkostninger til administrativt og teknisk personale forudsæt tes at fremgå af note til resultatopgørelsen i det godkendte årsregnskab og opgøres 
i hele tal. Kategorien omfatter endvidere lønomkostninger til vikarer, der varetager 
de oplistede funktioner.
</t>
        </r>
      </text>
    </comment>
    <comment ref="B12" authorId="0" shapeId="0" xr:uid="{B065B646-1257-496C-B3C2-35155AFC3493}">
      <text>
        <r>
          <rPr>
            <b/>
            <sz val="9"/>
            <color indexed="81"/>
            <rFont val="Tahoma"/>
            <family val="2"/>
          </rPr>
          <t xml:space="preserve">Omkostninger til ikke-fastansat borgerrelateret personale 
</t>
        </r>
        <r>
          <rPr>
            <sz val="9"/>
            <color indexed="81"/>
            <rFont val="Tahoma"/>
            <family val="2"/>
          </rPr>
          <t xml:space="preserve">Personale med borgerrelaterede opgaver, der ikke er en fast del af det faste borger relaterede personale, jf. ovenfor under borgerrelateret personale, men som erstatter 
eller supplerer de fastansatte medarbejdere. 
Ikke-fastansat borgerrelateret personale er typisk timelønnet og kan være tilknyttet 
et tilbud i kortere eller længere tid. Ikke-fastansat personale inkluderer personer, der 
er ansat i tilbuddet i et internt vikarkorps (fx et kommunalt korps) eller i et eksternt 
vikarbureau. 
Kategorien omfatter kun medarbejdere med borgerrelaterede opgaver, og ikke fx 
tekniske eller administrative medarbejdere. 
Kategorien omfatter endvidere ikke barselsvikarer, orlovsvikarer og vikarer for lang tidssygemeldte. 
Tallet opgøres i hele tal
</t>
        </r>
      </text>
    </comment>
    <comment ref="B13" authorId="0" shapeId="0" xr:uid="{2C2A330C-3242-468A-9813-44B501274D55}">
      <text>
        <r>
          <rPr>
            <b/>
            <sz val="9"/>
            <color indexed="81"/>
            <rFont val="Tahoma"/>
            <family val="2"/>
          </rPr>
          <t xml:space="preserve">Samlede omkostninger til kompetenceudvikling </t>
        </r>
        <r>
          <rPr>
            <sz val="9"/>
            <color indexed="81"/>
            <rFont val="Tahoma"/>
            <family val="2"/>
          </rPr>
          <t xml:space="preserve">
Omfatter både kompetenceudvikling samt ekstern faglig supervision og sparring. 
Kompetenceudvikling omfatter såvel eksterne som interne omkostninger til kompe tenceudvikling, der skal medvirke til at sikre, at personalet har de rette kompeten cer ift. tilbuddets målgruppe. 
Eksterne omkostninger til kompetenceudvikling kan være honorar til ekstern kon sulent, uddannelse, efteruddannelse o. lign. 
Interne lønomkostninger til kompetenceudvikling anvendes alene, såfremt tilbuddet 
har lønnet personale, der forestår dette. Såfremt personen varetager andre funktio ner, skal der henregnes en skønsmæssig andel således at lønnen ikke medtages 
dobbelt. (Lønnen deles mellem lønomkostninger og kompetenceudvikling). 
Det er ikke muligt at henføre øvrige interne omkostninger, ved for. eks. indregning 
af lønandel ved deltagelse i møder med ekstern person samt interne møder. 
Er der ingen lønudgifter hertil, såfremt kompetenceudvikling stilles gratis til rådig hed kan dette ikke medtages som en udgift. 
Omkostninger til ekstern faglig supervision og sparring omfatter de udgifter, som 
tilbuddet afsætter til at styrke den faglige udvikling og kompetencer i opgaveløsnin-
5
gen ved køb af eksterne ydelser. For supervision gælder det, at supervisionen le des af en ekstern supervisor, som har relevant uddannelse og kvalifikationer. Ram merne for og indholdet i den eksterne supervision er skriftliggjort i en aftale med 
supervisor. Ligeledes gælder det at, ekstern faglig sparring skal forstås som struk tureret, målrettet og løbende understøttelse af medarbejdere i deres daglige opga veløsning. Ekstern faglig sparring spænder fra ”kollegial” sparring mellem fagpro fessionelle fra to forskellige tilbud til sparring med specialiserede enheder, fx et 
tværgåede udviklingssekretariat/ -afdeling for et stort tilbud. 
Samlede omkostninger til kompetenceudvikling forudsættes at fremgå af note til re sultatopgørelsen og opgøres i hele tal.</t>
        </r>
      </text>
    </comment>
    <comment ref="C14" authorId="0" shapeId="0" xr:uid="{91E9A6B6-9B62-478C-BF26-D734AA3715A4}">
      <text>
        <r>
          <rPr>
            <b/>
            <sz val="9"/>
            <color indexed="81"/>
            <rFont val="Tahoma"/>
            <family val="2"/>
          </rPr>
          <t xml:space="preserve">Samlede lønomkostninger opgjort i procent i forhold til omsætningen </t>
        </r>
        <r>
          <rPr>
            <sz val="9"/>
            <color indexed="81"/>
            <rFont val="Tahoma"/>
            <family val="2"/>
          </rPr>
          <t xml:space="preserve">
Beregnes på baggrund af de indberettede oplysninger om tilbuddets omsætning og 
lønomkostninger til samlet ledelse, til borgerrelateret personale, til administrativt og 
teknisk personale, omkostninger til ikke-fastansat borgerrelateret personale samt
bestyrelseshonorar. De samlede lønomkostninger beregnes i forhold til omsætnin gen. Tallet opgøres i procent og udregnes automatisk. </t>
        </r>
      </text>
    </comment>
    <comment ref="C15" authorId="0" shapeId="0" xr:uid="{8183D42B-75C3-41C6-8F76-589F19250F56}">
      <text>
        <r>
          <rPr>
            <b/>
            <sz val="9"/>
            <color indexed="81"/>
            <rFont val="Tahoma"/>
            <family val="2"/>
          </rPr>
          <t xml:space="preserve">Omkostninger til kompetenceudvikling opgjort i procent i forhold til omsætningen 
</t>
        </r>
        <r>
          <rPr>
            <sz val="9"/>
            <color indexed="81"/>
            <rFont val="Tahoma"/>
            <family val="2"/>
          </rPr>
          <t xml:space="preserve">De samlede kompetenceudviklingsomkostninger beregnes i forhold til omsætnin gen og anføres som et procenttal med 2 decimaler. 
</t>
        </r>
      </text>
    </comment>
    <comment ref="B16" authorId="0" shapeId="0" xr:uid="{F31503BC-8BB2-4D08-9DE4-4460C0CD3155}">
      <text>
        <r>
          <rPr>
            <b/>
            <sz val="9"/>
            <color indexed="81"/>
            <rFont val="Tahoma"/>
            <family val="2"/>
          </rPr>
          <t xml:space="preserve">Samlede administrationsomkostninger opgjort i procent i forhold til omsætningen (Indtast absolt tal, så beregnes den procentvise andel i celle C17)
</t>
        </r>
        <r>
          <rPr>
            <sz val="9"/>
            <color indexed="81"/>
            <rFont val="Tahoma"/>
            <family val="2"/>
          </rPr>
          <t xml:space="preserve">Administrationsomkostninger omfatter omkostninger til administration i form af fx 
assistance fra revisor eller advokat, kontorartikler, telefoni, IT, kontingenter, faglit teratur, porto og gebyrer, annonceudgifter, personaleudgifter (møder, arrangemen ter mv.). I posten indgår endvidere forsikringer i relation til personalet, herunder ar bejdsskadeforsikring. 
For offentlige tilbud indeholder omkostningen endvidere overhead og central le delse/administration centralt i kommunen. 
</t>
        </r>
      </text>
    </comment>
    <comment ref="C17" authorId="0" shapeId="0" xr:uid="{B665595A-CCE8-4F77-9D14-3517CAAD8636}">
      <text>
        <r>
          <rPr>
            <sz val="9"/>
            <color indexed="81"/>
            <rFont val="Tahoma"/>
            <family val="2"/>
          </rPr>
          <t>De samlede administrationsomkostninger beregnes i forhold til omsætningen og 
anføres som et procenttal med 2 decimaler</t>
        </r>
      </text>
    </comment>
    <comment ref="B18" authorId="0" shapeId="0" xr:uid="{AB9E79E1-A28C-44F9-B081-4059DFC66378}">
      <text>
        <r>
          <rPr>
            <b/>
            <sz val="9"/>
            <color indexed="81"/>
            <rFont val="Tahoma"/>
            <family val="2"/>
          </rPr>
          <t xml:space="preserve">Samlede borgerrelaterede omkostninger opgjort i procent i forhold til omsæt ningen. (Indtast absolut tal, så beregnes den procentvise andel i celle C19)
</t>
        </r>
        <r>
          <rPr>
            <sz val="9"/>
            <color indexed="81"/>
            <rFont val="Tahoma"/>
            <family val="2"/>
          </rPr>
          <t xml:space="preserve">
Borgerrelaterede omkostninger omfatter omkostninger, der direkte vedrører bor gerne f.eks. omkostninger til borgernes tøj og lommepenge, aktiviteter i form af fri tidsaktiviteter, gaver, medicin, ferierejser og behandlingsture, husholdning (kost og 
rengøring), transport og tilkøb af eksterne ydelser– i form af f.eks. psykolog, psyki ater – til brug for behandling af borgerne på tilbuddet og dermed ikke til supervision 
af personalet. Borgerelaterede omkostninger omfatter endvidere beskæftigelses-
/værksstedsomkostninger relateret til pladser godkendt efter §§ 103-104 i service loven. 
Lønomkostninger til borgerrelateret personale indgår ikke under samlede borgerre laterede omkostninger. 
</t>
        </r>
      </text>
    </comment>
    <comment ref="C19" authorId="0" shapeId="0" xr:uid="{6D1AACBE-87D9-4C3C-9348-FBBD3636CE74}">
      <text>
        <r>
          <rPr>
            <sz val="9"/>
            <color indexed="81"/>
            <rFont val="Tahoma"/>
            <family val="2"/>
          </rPr>
          <t xml:space="preserve">De samlede borgerrelaterede omkostninger beregnes i forhold til omsætningen og 
anføres som et procenttal med 2 decimaler. 
</t>
        </r>
      </text>
    </comment>
    <comment ref="B20" authorId="0" shapeId="0" xr:uid="{9BABB265-8B6E-4BE4-A867-EAF90C20A43A}">
      <text>
        <r>
          <rPr>
            <b/>
            <sz val="9"/>
            <color indexed="81"/>
            <rFont val="Tahoma"/>
            <family val="2"/>
          </rPr>
          <t>Ejendomsomkostninger opgjort i procent i forhold til omsætningen 
 (Indtast absolut tal, så beregnes den procentvise andel i celle C21)</t>
        </r>
        <r>
          <rPr>
            <sz val="9"/>
            <color indexed="81"/>
            <rFont val="Tahoma"/>
            <family val="2"/>
          </rPr>
          <t xml:space="preserve">
Ejendomsomkostninger omfatter alle udgifter til husleje, skatter, forsikring, forbrugs afgifter, løbende vedligeholdelse og, hvis tilbuddet selv ejer bygningerne, tillige ren ter på finansiering af ejendomme og afskrivninger på aktiverede anskaffelser og 
større bygningsarbejder. 
Kommunale og regionale tilbud der lejer en bygning internt vil ikke have bogført egne 
huslejeudgifter, hvorfor der beregnes huslejeudgifter på baggrund af en markedsleje 
(se eksempel 1). Ejendomsudgifter findes i resultatopgørelsen, og skal angives som 
procent af omsætningen. 
Såfremt region/kommune ejer ejendom(me) skal den kapitaliserede værdi heraf og 
afskrivninger anføres som en del af ejendomsomkostninger.
</t>
        </r>
      </text>
    </comment>
    <comment ref="C21" authorId="0" shapeId="0" xr:uid="{6D36E362-DC0A-4204-B8E2-871C3B629362}">
      <text>
        <r>
          <rPr>
            <sz val="9"/>
            <color indexed="81"/>
            <rFont val="Tahoma"/>
            <family val="2"/>
          </rPr>
          <t xml:space="preserve">Ejendomsomkostninger beregnes i forhold til omsætningen og anføres som et procenttal med 2 decimaler. 
</t>
        </r>
      </text>
    </comment>
  </commentList>
</comments>
</file>

<file path=xl/sharedStrings.xml><?xml version="1.0" encoding="utf-8"?>
<sst xmlns="http://schemas.openxmlformats.org/spreadsheetml/2006/main" count="191" uniqueCount="163">
  <si>
    <t>1-c) Overskud/underskud opgjort i procent i forhold til omsætning.</t>
  </si>
  <si>
    <t>1-i) Lønomkostninger til samlet ledelse.</t>
  </si>
  <si>
    <t>1-j) Omkostninger til bestyrelseshonorarer.</t>
  </si>
  <si>
    <t>1-k) Lønomkostninger til borgerrelateret personale.</t>
  </si>
  <si>
    <t>1-l) Lønomkostninger til administrativt og teknisk personale.</t>
  </si>
  <si>
    <t>1-m) Omkostninger til ikke-fastansat borgerrelateret personale.</t>
  </si>
  <si>
    <t>1-n) Samlede omkostninger til kompetenceudvikling.</t>
  </si>
  <si>
    <t>1-o) Samlede lønomkostninger opgjort i procent i forhold til omsætning.)</t>
  </si>
  <si>
    <t>1-p) Omkostninger til kompetenceudvikling opgjort i procent i forhold til omsætning.</t>
  </si>
  <si>
    <t>1-q) Samlede administrationsomkostninger opgjort i procent i forhold til omsætningen.</t>
  </si>
  <si>
    <t>1-r) Samlede borgerrelaterede omkostninger opgjort i procent i forhold til omsætningen.</t>
  </si>
  <si>
    <t>1-s) Ejendomsomkostninger opgjort i procent i forhold til omsætning.</t>
  </si>
  <si>
    <t>1-a) Omsætning</t>
  </si>
  <si>
    <t>Samlede administrationsomkostninger</t>
  </si>
  <si>
    <t>Samlede borgerrelaterede omkostninger</t>
  </si>
  <si>
    <t>Ejendomsomkostninger</t>
  </si>
  <si>
    <t>Nøgletal</t>
  </si>
  <si>
    <t>1- b) Overskud/underskud (ved underskud anfør "-" foran beløb)</t>
  </si>
  <si>
    <t>ÅRSBUDGET</t>
  </si>
  <si>
    <t>BUDGET DKK</t>
  </si>
  <si>
    <t>Forventet</t>
  </si>
  <si>
    <t>INDTÆGTER</t>
  </si>
  <si>
    <t>Antal</t>
  </si>
  <si>
    <t>Takst</t>
  </si>
  <si>
    <t>Delsum</t>
  </si>
  <si>
    <t>Sum</t>
  </si>
  <si>
    <t>belægningspct.</t>
  </si>
  <si>
    <t>Indtægter på ydelser godkendt efter SEL</t>
  </si>
  <si>
    <t>á</t>
  </si>
  <si>
    <t>Andre indtægter (Almindelige indtægter):</t>
  </si>
  <si>
    <t>(tast sum)</t>
  </si>
  <si>
    <t>Akkumulerede indtægter i alt (Delsum og Sum i alt)</t>
  </si>
  <si>
    <t>DIREKTE OG INDIREKTE DRIFTSOMKOSTNINGER</t>
  </si>
  <si>
    <t>PERSONALEOMKOSTNINGER</t>
  </si>
  <si>
    <t>årsværk</t>
  </si>
  <si>
    <t>Samlet ledelse</t>
  </si>
  <si>
    <t>Administrativt og teknisk personale (TAP-personale)</t>
  </si>
  <si>
    <t>PERSONALEOMKOSTNINGER I ALT</t>
  </si>
  <si>
    <t>BORGERRELATEREDE OMKOSTNINGER</t>
  </si>
  <si>
    <t>Tøj og lommepenge</t>
  </si>
  <si>
    <t xml:space="preserve">Ekstern behandling/rådgivning borgere </t>
  </si>
  <si>
    <t>Beskæftigelses-/værkstedsomkostninger</t>
  </si>
  <si>
    <t>BORGERRELATEREDE OMKOSTNINGER I ALT</t>
  </si>
  <si>
    <t>ADMINISTRATIONSOMKOSTNINGER</t>
  </si>
  <si>
    <t>Administrationsomkostninger</t>
  </si>
  <si>
    <t>Adm.bidrag/andel af central adm. &amp; ledelse (indirekte adm.)</t>
  </si>
  <si>
    <t>Tilsynstakst</t>
  </si>
  <si>
    <t>ADMINISTRATIONSOMKOSTNINGER I ALT</t>
  </si>
  <si>
    <t>KOMPETENCEUDVIKLING</t>
  </si>
  <si>
    <t>KOMPETENCEUDVIKLING I ALT</t>
  </si>
  <si>
    <t>EJENDOMSOMKOSTNINGER</t>
  </si>
  <si>
    <t>Husleje (kun lejede bygninger)</t>
  </si>
  <si>
    <t>m2 á</t>
  </si>
  <si>
    <t>Vedligehold (kun lejede bygninger)</t>
  </si>
  <si>
    <t>Vedligehold (kun ejede bygninger)</t>
  </si>
  <si>
    <t>Forsikringer, ejendomsskatter, forbrug (el, varme, vand, renov. mv.)</t>
  </si>
  <si>
    <t>EJENDOMSOMKOSTNINGER I ALT</t>
  </si>
  <si>
    <t>AFSKRIVNINGER/ØVRIGE KAPITALAPPARATSOMKOSTNINGER</t>
  </si>
  <si>
    <t xml:space="preserve">Bygninger  </t>
  </si>
  <si>
    <t>Andre anlæg, driftsmateriel og inventar inkl. småanskaffelser</t>
  </si>
  <si>
    <t>AFSKRIVNINGER/ØVRIGE KAPITALAPPARATSOMKOSTNINGER I ALT</t>
  </si>
  <si>
    <t>FINANSIERINGSINDTÆGTER</t>
  </si>
  <si>
    <t>Renteindtægter</t>
  </si>
  <si>
    <t>FINANSIERINGSINDTÆGTER I ALT</t>
  </si>
  <si>
    <t>Anfør</t>
  </si>
  <si>
    <t>anvendt</t>
  </si>
  <si>
    <t>rente</t>
  </si>
  <si>
    <t>FINANSIERINGSUDGIFTER</t>
  </si>
  <si>
    <t>værdi</t>
  </si>
  <si>
    <t>pct.</t>
  </si>
  <si>
    <t>Beregnet forrentning af kapitaludlæg - ejendom</t>
  </si>
  <si>
    <t>Beregnet forrentning af kapitaludlæg - øvrige kapitalapperat</t>
  </si>
  <si>
    <t>Beregnet forrentning af kapitaludlæg - driftskapital</t>
  </si>
  <si>
    <t>FINANSIERINGSUDGIFTER I ALT</t>
  </si>
  <si>
    <t>DIREKTE OG INDIREKTE DRIFTSOMKOSTNINGER I ALT</t>
  </si>
  <si>
    <t>OVERSKUD/UNDERSKUD (minus = underskud)</t>
  </si>
  <si>
    <t>Oplysninger om indregning af over-/underskud</t>
  </si>
  <si>
    <t>Beløb</t>
  </si>
  <si>
    <t>Indregnet underskud</t>
  </si>
  <si>
    <t>Indregnet overskud</t>
  </si>
  <si>
    <t>1- h) Samlet løn m.v. til leder</t>
  </si>
  <si>
    <t>1-f) Beløb der er hensat til senere brug, hvis der tale om et offentligt tilbud</t>
  </si>
  <si>
    <t>Beløb (absolutte tal) - Indtastes</t>
  </si>
  <si>
    <r>
      <t xml:space="preserve">Skema til beregning af nøgletal, der opgøres i procent i forhold til omsætning
</t>
    </r>
    <r>
      <rPr>
        <b/>
        <sz val="12"/>
        <color theme="1"/>
        <rFont val="Arial"/>
        <family val="2"/>
      </rPr>
      <t>Beløb indtastes i hele kr. i lysegrå felter, herefter udregnes automatisk nøgletal der opgøres i procent af omsætning i de grønne celler.</t>
    </r>
    <r>
      <rPr>
        <b/>
        <sz val="14"/>
        <color theme="1"/>
        <rFont val="Arial"/>
        <family val="2"/>
      </rPr>
      <t xml:space="preserve">
</t>
    </r>
    <r>
      <rPr>
        <i/>
        <sz val="11"/>
        <color theme="1"/>
        <rFont val="Arial"/>
        <family val="2"/>
      </rPr>
      <t>Afklaring vedr. nøgletallene findes i "Guide til indberetning af årsrapport nøgletal" eller i kommentarer
Skemaet er udviklet som hjælp til beregning af nøgletal, der gøres op i procent af omsætning - Alle relevante nøgletal skal indtastes på Tilbudsportalen.</t>
    </r>
  </si>
  <si>
    <t>Vejledning:</t>
  </si>
  <si>
    <t xml:space="preserve">Værktøjet giver mulighed for indatstning af absolutte forbrugstal, således at de nøgletal der skal angives i procent af omsætning beregnes. </t>
  </si>
  <si>
    <t xml:space="preserve">Der er indarbejdet mulighed for at sammenligne sit opgjorte forbrug med sit budget med henblik på eventuel fejlsøgning/forklaring. </t>
  </si>
  <si>
    <t>BUDGETSKEMA for offentligt tilbud (iht. BEK om Socialtilsyn)</t>
  </si>
  <si>
    <t>Udfyld de gule felter (obligatoriske) orange felter er frivillige felter - resten beregnes automatisk</t>
  </si>
  <si>
    <t>Budgetår:</t>
  </si>
  <si>
    <t>Dato:</t>
  </si>
  <si>
    <t>[Indsæt ydelse OG angiv hvilken § i SEL, som denne er godkendt efter]</t>
  </si>
  <si>
    <t>[Beskrivelse af andre indtægter]</t>
  </si>
  <si>
    <t>[Indtægtstype]</t>
  </si>
  <si>
    <t>Ejendom - skriv adresse</t>
  </si>
  <si>
    <t>Husleje (kun lejede bygninger overført fra særskilt Excel ark)</t>
  </si>
  <si>
    <t>KOMMENTARFELT</t>
  </si>
  <si>
    <t xml:space="preserve">ØKONOMISKE NØGLETAL </t>
  </si>
  <si>
    <t>a)  Omsætning.</t>
  </si>
  <si>
    <t>b)  Overskud/underskud.</t>
  </si>
  <si>
    <t>c)  Overskud/underskud opgjort i procent i forhold til omsætning.</t>
  </si>
  <si>
    <t>g)  Udbetalt udbytte over de seneste 5 år, hvis der er tale om et kommercielt, privat tilbud. (Regnskabstal, der ikke beregnes i budgettet)</t>
  </si>
  <si>
    <t>h)  Samlet løn m.v. til øverste leder. (Regnskabstal, der ikke beregnes i budgettet)</t>
  </si>
  <si>
    <t>i)  Lønomkostninger til samlet ledelse.</t>
  </si>
  <si>
    <t>j)  Omkostninger til bestyrelseshonorarer. (Gælder kun private tilbud)</t>
  </si>
  <si>
    <t>k)  Lønomkostninger til borgerrelateret personale.</t>
  </si>
  <si>
    <t>l)  Lønomkostninger til administrativt og teknisk personale.</t>
  </si>
  <si>
    <t>n)  Samlede omkostninger til kompetenceudvikling.</t>
  </si>
  <si>
    <t>o)  Samlede lønomkostninger opgjort i procent i forhold til omsætning.</t>
  </si>
  <si>
    <t>p)  Omkostninger til kompetenceudvikling opgjort i procent i forhold til omsætning.</t>
  </si>
  <si>
    <t>q)  Samlede administrationsomkostninger opgjort i procent i forhold til omsætningen.</t>
  </si>
  <si>
    <t>r)  Samlede borgerrelaterede omkostninger opgjort i procent i forhold til omsætningen.</t>
  </si>
  <si>
    <t>s)  Ejendomsomkostninger opgjort i procent i forhold til omsætning.</t>
  </si>
  <si>
    <t>t)  Soliditetsgrad, hvis der er tale om et privat tilbud. (Regnskabstal, der ikke beregnes i budgettet)</t>
  </si>
  <si>
    <t>Sum af afvigelser Omkosninger  (negative beløb = mindreforbrug)</t>
  </si>
  <si>
    <t>Anvendelse: I kolonne B kan indtastes de opgjorte indtægter og omkostninger for tilbuddet (i absolutte tal). Værktøjet beregner derfra de nøgletal, som angives i procent af omsætningen (i Kolonne C).</t>
  </si>
  <si>
    <t>Kontrol: Der er indarbejdet en kontrol der kan give indikation på om der er sammenhæng i nøgletallene. Dvs. om indtægter, omkostninger og resultat hænger sammen.</t>
  </si>
  <si>
    <t>Procent af omsætning - Beregnes</t>
  </si>
  <si>
    <t>Indtastes i tilbudsportalen - Beregnes</t>
  </si>
  <si>
    <t>Afvigelse fra budget - Beregnes ( negative beløb = mindreforbrug /mindreindtægt)</t>
  </si>
  <si>
    <t>Vi ser frem til årsrapporterne :-)</t>
  </si>
  <si>
    <t>Kontrol Omkostninger og resultat i procent af omsætning, bør give tilnærmet 100 % -OBS på at afskrivninger af driftsmateriel ikke indgår i nøgletal.</t>
  </si>
  <si>
    <r>
      <t xml:space="preserve">Beregningsgrundlag (Takstbudget) Overføres fra Faneblad </t>
    </r>
    <r>
      <rPr>
        <b/>
        <i/>
        <sz val="8"/>
        <rFont val="Arial"/>
        <family val="2"/>
      </rPr>
      <t>Indberettet budget 2024</t>
    </r>
  </si>
  <si>
    <t>Til efterregulering senest to år senere, Kr.</t>
  </si>
  <si>
    <t>Navn</t>
  </si>
  <si>
    <t>Adresse</t>
  </si>
  <si>
    <t>Postnummer og by</t>
  </si>
  <si>
    <t>Kontaktperson</t>
  </si>
  <si>
    <t>Telefonnr./mailadr.</t>
  </si>
  <si>
    <t>Takst- og abonnementsfinansierede ydelser:</t>
  </si>
  <si>
    <t>(tast gns.%)</t>
  </si>
  <si>
    <t>Omsætning (Takst- og abonnementsfinansierede ydelser) i alt</t>
  </si>
  <si>
    <t>Omsætning (andre indtægter) i alt</t>
  </si>
  <si>
    <t>Borgerrelateret personale (faguddannet)</t>
  </si>
  <si>
    <t>Borgerrelateret personale (ikke-faguddannet)</t>
  </si>
  <si>
    <t xml:space="preserve">Ikke-fastansat personale </t>
  </si>
  <si>
    <t>Aktiviteter</t>
  </si>
  <si>
    <t>Husholdning</t>
  </si>
  <si>
    <t>Transport</t>
  </si>
  <si>
    <t>Omkostninger til kompetenceudvikling (både eksterne og interne)</t>
  </si>
  <si>
    <t>Ekstern faglig supervision og sparring</t>
  </si>
  <si>
    <t xml:space="preserve"> [Yderligere omkostninger indtastes her]</t>
  </si>
  <si>
    <r>
      <t xml:space="preserve">Her skal der indtastes vigtig information til Socialtilsynet vedr. elementer til og i budgettet, herunder:
- Forventede investeringer og finansiering heraf.
- Større budgetændringer sammenlignet med tidligere år
- Aktivitetsudvidelser
- 
-
</t>
    </r>
    <r>
      <rPr>
        <b/>
        <i/>
        <sz val="10"/>
        <color indexed="8"/>
        <rFont val="Trebuchet MS"/>
        <family val="2"/>
      </rPr>
      <t>Der henvises i øvrigt til guide med oplistning af forhold der kunne være relevante at anføre og kommentere</t>
    </r>
  </si>
  <si>
    <t>d)  Udbetalt udbytte, hvis der er tale om et kommercielt, privat tilbud. (Regnskabstal, der ikke beregnes i budgettet)</t>
  </si>
  <si>
    <t>e)  Beløb, der er overført til andre enheder inden for en større selvejekonstruktion, hvis der er tale om et selvejende tilbud, en fond e.l. (Regnskabstal, der ikke beregnes i budgettet)</t>
  </si>
  <si>
    <t>f)  Beløb, der er hensat til senere brug, hvis der er tale om et offentligt tilbud. (Regnskabstal, der ikke beregnes i budgettet)</t>
  </si>
  <si>
    <t>m)  Omkostninger til ikke-fastansat borgerrelateret personale</t>
  </si>
  <si>
    <t>LINK TIL:</t>
  </si>
  <si>
    <t>INDHOLDSFORTEGNELSE</t>
  </si>
  <si>
    <t>OVERORDNET GUIDE</t>
  </si>
  <si>
    <t>GUIDE OFFENTLIG</t>
  </si>
  <si>
    <t>LINK TIL FANEN "+5 YDELSER OFF."</t>
  </si>
  <si>
    <t>Slut på arket</t>
  </si>
  <si>
    <t>Værktøjet er tiltænkt som en hjælp til beregning og validering af nøgletal (årsrapport 2024) til indberetning på Tilbudsportalen</t>
  </si>
  <si>
    <t>Mer-/mindreforbrug jf. beregningsgrundlag</t>
  </si>
  <si>
    <t>Derudover giver værktøjet mulighed for at sammenholde opgjorte omkostninger med beregningsgrundlaget (budgettet), således at forbrugstal og e over-/ underskud kan valideres og der eventuelt kan fejlsøges.</t>
  </si>
  <si>
    <t>Der kan kopieres budget fra 2024 ind i fanebladet "Indberettet budget seneste år", og så vises afvigelsen i kolonne G. Derudover beregnes beløb til efterregulering i kommende takstgrundlag på baggrund af budget og årsrapport.</t>
  </si>
  <si>
    <t>Disclaimer: Værktøjet er lagt frem som en service til tilbuddene med henblik at understøtte procesen med indberetning af årsrapporttal for 2024 på Tilbudsportalen - og for at sikre en styrket datakvalitet i tilsynet. Socialtilsyn Hovedstaden kan ikke påtage sig ansvar for de enkelte beregninger der beror på input fra tilbuddene.</t>
  </si>
  <si>
    <t>Hvis du mod forventning skulle støde på fejl - eller har gode ideer til værktøjet - er du velkommen til at skrive til tilsynet på socialtilsyn@frederiksberg.dk</t>
  </si>
  <si>
    <t>Mer-/mindreforbrug i pct. af beregningsgrundlag, jf. takstbekendtgørelsen § 7</t>
  </si>
  <si>
    <t>Fordeling af 1-c over/underskud opgjort i procent ift omsætning:</t>
  </si>
  <si>
    <t>Over-/underskud fra tidligere år, der har indgået i Budget 2024</t>
  </si>
  <si>
    <t>heraf Over/underskud genereret 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</si>
</sst>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47" x14ac:knownFonts="1">
    <font>
      <sz val="11"/>
      <color theme="1"/>
      <name val="Calibri"/>
      <family val="2"/>
      <scheme val="minor"/>
    </font>
    <font>
      <sz val="11"/>
      <color theme="1"/>
      <name val="Calibri"/>
      <family val="2"/>
      <scheme val="minor"/>
    </font>
    <font>
      <sz val="8"/>
      <name val="Arial"/>
      <family val="2"/>
    </font>
    <font>
      <b/>
      <sz val="8"/>
      <name val="Arial"/>
      <family val="2"/>
    </font>
    <font>
      <b/>
      <sz val="14"/>
      <color theme="1"/>
      <name val="Arial"/>
      <family val="2"/>
    </font>
    <font>
      <b/>
      <sz val="12"/>
      <color theme="1"/>
      <name val="Arial"/>
      <family val="2"/>
    </font>
    <font>
      <i/>
      <sz val="11"/>
      <color theme="1"/>
      <name val="Arial"/>
      <family val="2"/>
    </font>
    <font>
      <sz val="11"/>
      <color indexed="8"/>
      <name val="Calibri"/>
      <family val="2"/>
      <charset val="1"/>
    </font>
    <font>
      <b/>
      <u/>
      <sz val="16"/>
      <name val="Trebuchet MS"/>
      <family val="2"/>
    </font>
    <font>
      <b/>
      <sz val="16"/>
      <name val="Trebuchet MS"/>
      <family val="2"/>
    </font>
    <font>
      <sz val="10"/>
      <color indexed="8"/>
      <name val="Trebuchet MS"/>
      <family val="2"/>
    </font>
    <font>
      <i/>
      <sz val="10"/>
      <color indexed="10"/>
      <name val="Trebuchet MS"/>
      <family val="2"/>
    </font>
    <font>
      <b/>
      <sz val="9"/>
      <color indexed="8"/>
      <name val="Trebuchet MS"/>
      <family val="2"/>
    </font>
    <font>
      <sz val="10"/>
      <name val="Arial"/>
      <family val="2"/>
    </font>
    <font>
      <b/>
      <sz val="10"/>
      <color indexed="8"/>
      <name val="Trebuchet MS"/>
      <family val="2"/>
    </font>
    <font>
      <b/>
      <i/>
      <sz val="10"/>
      <color indexed="8"/>
      <name val="Trebuchet MS"/>
      <family val="2"/>
    </font>
    <font>
      <sz val="10"/>
      <name val="Trebuchet MS"/>
      <family val="2"/>
    </font>
    <font>
      <i/>
      <sz val="10"/>
      <name val="Trebuchet MS"/>
      <family val="2"/>
    </font>
    <font>
      <i/>
      <u/>
      <sz val="10"/>
      <color indexed="8"/>
      <name val="Trebuchet MS"/>
      <family val="2"/>
    </font>
    <font>
      <u/>
      <sz val="10"/>
      <color indexed="8"/>
      <name val="Trebuchet MS"/>
      <family val="2"/>
    </font>
    <font>
      <b/>
      <sz val="10"/>
      <color theme="1"/>
      <name val="Trebuchet MS"/>
      <family val="2"/>
    </font>
    <font>
      <sz val="10"/>
      <color theme="1"/>
      <name val="Trebuchet MS"/>
      <family val="2"/>
    </font>
    <font>
      <sz val="10"/>
      <color indexed="10"/>
      <name val="Trebuchet MS"/>
      <family val="2"/>
    </font>
    <font>
      <b/>
      <sz val="12"/>
      <color indexed="8"/>
      <name val="Trebuchet MS"/>
      <family val="2"/>
    </font>
    <font>
      <b/>
      <sz val="16"/>
      <color indexed="8"/>
      <name val="Trebuchet MS"/>
      <family val="2"/>
    </font>
    <font>
      <sz val="10"/>
      <color rgb="FFFF0000"/>
      <name val="Trebuchet MS"/>
      <family val="2"/>
    </font>
    <font>
      <sz val="9"/>
      <color indexed="81"/>
      <name val="Tahoma"/>
      <family val="2"/>
    </font>
    <font>
      <b/>
      <sz val="9"/>
      <color indexed="81"/>
      <name val="Tahoma"/>
      <family val="2"/>
    </font>
    <font>
      <b/>
      <i/>
      <sz val="8"/>
      <name val="Arial"/>
      <family val="2"/>
    </font>
    <font>
      <sz val="8"/>
      <color theme="1"/>
      <name val="Arial"/>
      <family val="2"/>
    </font>
    <font>
      <sz val="8"/>
      <color theme="1"/>
      <name val="Calibri"/>
      <family val="2"/>
      <scheme val="minor"/>
    </font>
    <font>
      <b/>
      <sz val="11"/>
      <color theme="1"/>
      <name val="Calibri"/>
      <family val="2"/>
      <scheme val="minor"/>
    </font>
    <font>
      <b/>
      <sz val="10"/>
      <name val="Trebuchet MS"/>
      <family val="2"/>
    </font>
    <font>
      <u/>
      <sz val="11"/>
      <color theme="10"/>
      <name val="Calibri"/>
      <family val="2"/>
      <charset val="1"/>
    </font>
    <font>
      <b/>
      <sz val="14"/>
      <color indexed="8"/>
      <name val="Calibri"/>
      <family val="2"/>
    </font>
    <font>
      <b/>
      <sz val="14"/>
      <color theme="1"/>
      <name val="Calibri"/>
      <family val="2"/>
      <scheme val="minor"/>
    </font>
    <font>
      <u/>
      <sz val="11"/>
      <color theme="10"/>
      <name val="Calibri"/>
      <family val="2"/>
      <scheme val="minor"/>
    </font>
    <font>
      <b/>
      <sz val="14"/>
      <name val="Calibri"/>
      <family val="2"/>
    </font>
    <font>
      <b/>
      <u/>
      <sz val="11"/>
      <color rgb="FF0070C0"/>
      <name val="Calibri"/>
      <family val="2"/>
    </font>
    <font>
      <b/>
      <sz val="10"/>
      <color rgb="FF0070C0"/>
      <name val="Trebuchet MS"/>
      <family val="2"/>
    </font>
    <font>
      <b/>
      <u/>
      <sz val="10"/>
      <color rgb="FF0070C0"/>
      <name val="Trebuchet MS"/>
      <family val="2"/>
    </font>
    <font>
      <b/>
      <u/>
      <sz val="11"/>
      <color rgb="FF0070C0"/>
      <name val="Calibri"/>
      <family val="2"/>
      <charset val="1"/>
    </font>
    <font>
      <b/>
      <u/>
      <sz val="11"/>
      <color theme="10"/>
      <name val="Calibri"/>
      <family val="2"/>
    </font>
    <font>
      <b/>
      <u/>
      <sz val="11"/>
      <color theme="10"/>
      <name val="Calibri"/>
      <family val="2"/>
      <charset val="1"/>
    </font>
    <font>
      <b/>
      <sz val="14"/>
      <name val="Calibri"/>
      <family val="2"/>
      <scheme val="minor"/>
    </font>
    <font>
      <sz val="11"/>
      <color theme="0"/>
      <name val="Calibri"/>
      <family val="2"/>
      <charset val="1"/>
    </font>
    <font>
      <b/>
      <sz val="8"/>
      <color theme="1"/>
      <name val="Arial"/>
      <family val="2"/>
    </font>
  </fonts>
  <fills count="18">
    <fill>
      <patternFill patternType="none"/>
    </fill>
    <fill>
      <patternFill patternType="gray125"/>
    </fill>
    <fill>
      <patternFill patternType="solid">
        <fgColor rgb="FFF9F8EF"/>
        <bgColor indexed="64"/>
      </patternFill>
    </fill>
    <fill>
      <patternFill patternType="solid">
        <fgColor theme="1"/>
        <bgColor indexed="64"/>
      </patternFill>
    </fill>
    <fill>
      <patternFill patternType="solid">
        <fgColor theme="9" tint="0.39997558519241921"/>
        <bgColor indexed="64"/>
      </patternFill>
    </fill>
    <fill>
      <patternFill patternType="solid">
        <fgColor rgb="FFFFFF00"/>
        <bgColor indexed="31"/>
      </patternFill>
    </fill>
    <fill>
      <patternFill patternType="solid">
        <fgColor rgb="FFFFFF00"/>
        <bgColor indexed="64"/>
      </patternFill>
    </fill>
    <fill>
      <patternFill patternType="solid">
        <fgColor rgb="FFFFC000"/>
        <bgColor indexed="64"/>
      </patternFill>
    </fill>
    <fill>
      <patternFill patternType="solid">
        <fgColor rgb="FFFFC000"/>
        <bgColor indexed="42"/>
      </patternFill>
    </fill>
    <fill>
      <patternFill patternType="solid">
        <fgColor theme="0" tint="-0.14999847407452621"/>
        <bgColor indexed="31"/>
      </patternFill>
    </fill>
    <fill>
      <patternFill patternType="solid">
        <fgColor rgb="FFFFC000"/>
        <bgColor indexed="31"/>
      </patternFill>
    </fill>
    <fill>
      <patternFill patternType="solid">
        <fgColor theme="8" tint="0.59999389629810485"/>
        <bgColor indexed="64"/>
      </patternFill>
    </fill>
    <fill>
      <patternFill patternType="solid">
        <fgColor theme="9" tint="0.79998168889431442"/>
        <bgColor indexed="64"/>
      </patternFill>
    </fill>
    <fill>
      <patternFill patternType="solid">
        <fgColor rgb="FFFFCCFF"/>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FFFF00"/>
        <bgColor indexed="42"/>
      </patternFill>
    </fill>
  </fills>
  <borders count="45">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8"/>
      </top>
      <bottom style="thin">
        <color indexed="8"/>
      </bottom>
      <diagonal/>
    </border>
    <border>
      <left/>
      <right/>
      <top/>
      <bottom style="thin">
        <color indexed="8"/>
      </bottom>
      <diagonal/>
    </border>
    <border>
      <left/>
      <right/>
      <top/>
      <bottom style="thin">
        <color indexed="64"/>
      </bottom>
      <diagonal/>
    </border>
    <border>
      <left/>
      <right/>
      <top style="thin">
        <color indexed="8"/>
      </top>
      <bottom style="double">
        <color indexed="8"/>
      </bottom>
      <diagonal/>
    </border>
    <border>
      <left style="medium">
        <color indexed="64"/>
      </left>
      <right style="medium">
        <color theme="6" tint="0.79998168889431442"/>
      </right>
      <top style="medium">
        <color theme="6" tint="0.79998168889431442"/>
      </top>
      <bottom style="medium">
        <color theme="6" tint="0.79998168889431442"/>
      </bottom>
      <diagonal/>
    </border>
    <border>
      <left style="medium">
        <color indexed="64"/>
      </left>
      <right style="medium">
        <color theme="6" tint="0.79998168889431442"/>
      </right>
      <top style="medium">
        <color theme="6" tint="0.79998168889431442"/>
      </top>
      <bottom style="medium">
        <color indexed="64"/>
      </bottom>
      <diagonal/>
    </border>
    <border>
      <left/>
      <right style="medium">
        <color indexed="64"/>
      </right>
      <top style="medium">
        <color indexed="64"/>
      </top>
      <bottom/>
      <diagonal/>
    </border>
    <border>
      <left style="medium">
        <color theme="6" tint="0.79998168889431442"/>
      </left>
      <right style="medium">
        <color indexed="64"/>
      </right>
      <top style="medium">
        <color theme="6" tint="0.79998168889431442"/>
      </top>
      <bottom style="medium">
        <color theme="6" tint="0.79998168889431442"/>
      </bottom>
      <diagonal/>
    </border>
    <border>
      <left style="medium">
        <color theme="6" tint="0.79998168889431442"/>
      </left>
      <right style="medium">
        <color indexed="64"/>
      </right>
      <top style="medium">
        <color theme="6" tint="0.79998168889431442"/>
      </top>
      <bottom style="medium">
        <color indexed="64"/>
      </bottom>
      <diagonal/>
    </border>
    <border>
      <left style="medium">
        <color indexed="64"/>
      </left>
      <right style="medium">
        <color theme="6" tint="0.79998168889431442"/>
      </right>
      <top/>
      <bottom style="medium">
        <color theme="6" tint="0.79998168889431442"/>
      </bottom>
      <diagonal/>
    </border>
    <border>
      <left style="medium">
        <color theme="6" tint="0.79998168889431442"/>
      </left>
      <right style="medium">
        <color indexed="64"/>
      </right>
      <top/>
      <bottom style="medium">
        <color theme="6" tint="0.79998168889431442"/>
      </bottom>
      <diagonal/>
    </border>
    <border>
      <left style="medium">
        <color theme="6" tint="0.79998168889431442"/>
      </left>
      <right/>
      <top style="medium">
        <color theme="6" tint="0.79998168889431442"/>
      </top>
      <bottom style="medium">
        <color theme="6" tint="0.79998168889431442"/>
      </bottom>
      <diagonal/>
    </border>
    <border>
      <left style="medium">
        <color theme="6" tint="0.79998168889431442"/>
      </left>
      <right/>
      <top style="medium">
        <color theme="6" tint="0.79998168889431442"/>
      </top>
      <bottom style="medium">
        <color indexed="64"/>
      </bottom>
      <diagonal/>
    </border>
    <border>
      <left style="medium">
        <color theme="6" tint="0.79998168889431442"/>
      </left>
      <right/>
      <top/>
      <bottom style="medium">
        <color theme="6" tint="0.79998168889431442"/>
      </bottom>
      <diagonal/>
    </border>
    <border>
      <left style="medium">
        <color indexed="64"/>
      </left>
      <right style="medium">
        <color theme="6" tint="0.79998168889431442"/>
      </right>
      <top style="medium">
        <color indexed="64"/>
      </top>
      <bottom style="medium">
        <color indexed="64"/>
      </bottom>
      <diagonal/>
    </border>
    <border>
      <left style="medium">
        <color theme="6" tint="0.79998168889431442"/>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style="medium">
        <color theme="6" tint="0.79998168889431442"/>
      </right>
      <top style="medium">
        <color indexed="64"/>
      </top>
      <bottom style="medium">
        <color indexed="64"/>
      </bottom>
      <diagonal/>
    </border>
    <border>
      <left style="medium">
        <color theme="6" tint="0.79998168889431442"/>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medium">
        <color indexed="64"/>
      </bottom>
      <diagonal/>
    </border>
    <border>
      <left/>
      <right/>
      <top style="thin">
        <color indexed="8"/>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medium">
        <color theme="6" tint="0.79998168889431442"/>
      </right>
      <top/>
      <bottom/>
      <diagonal/>
    </border>
    <border>
      <left style="medium">
        <color theme="6" tint="0.79998168889431442"/>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8">
    <xf numFmtId="0" fontId="0" fillId="0" borderId="0"/>
    <xf numFmtId="9" fontId="1" fillId="0" borderId="0" applyFont="0" applyFill="0" applyBorder="0" applyAlignment="0" applyProtection="0"/>
    <xf numFmtId="0" fontId="7" fillId="0" borderId="0"/>
    <xf numFmtId="0" fontId="13" fillId="0" borderId="0"/>
    <xf numFmtId="0" fontId="33" fillId="0" borderId="0" applyNumberFormat="0" applyFill="0" applyBorder="0" applyAlignment="0" applyProtection="0"/>
    <xf numFmtId="0" fontId="1" fillId="0" borderId="0"/>
    <xf numFmtId="0" fontId="36" fillId="0" borderId="0" applyNumberFormat="0" applyFill="0" applyBorder="0" applyAlignment="0" applyProtection="0"/>
    <xf numFmtId="0" fontId="1" fillId="0" borderId="0"/>
    <xf numFmtId="164" fontId="1" fillId="0" borderId="0" applyFont="0" applyFill="0" applyBorder="0" applyAlignment="0" applyProtection="0"/>
    <xf numFmtId="0" fontId="35" fillId="0" borderId="25" applyNumberFormat="0" applyFill="0" applyBorder="0" applyAlignment="0" applyProtection="0"/>
    <xf numFmtId="0" fontId="23" fillId="0" borderId="0" applyProtection="0">
      <alignment horizontal="left"/>
    </xf>
    <xf numFmtId="0" fontId="8" fillId="0" borderId="0" applyFont="0" applyProtection="0">
      <alignment horizontal="left"/>
    </xf>
    <xf numFmtId="0" fontId="9" fillId="0" borderId="11" applyFont="0" applyProtection="0">
      <alignment horizontal="left"/>
    </xf>
    <xf numFmtId="0" fontId="34" fillId="0" borderId="0" applyProtection="0">
      <alignment horizontal="left" vertical="top" wrapText="1"/>
    </xf>
    <xf numFmtId="0" fontId="23" fillId="0" borderId="0" applyProtection="0">
      <alignment horizontal="left"/>
    </xf>
    <xf numFmtId="0" fontId="1" fillId="0" borderId="0"/>
    <xf numFmtId="0" fontId="1" fillId="0" borderId="0"/>
    <xf numFmtId="164" fontId="1" fillId="0" borderId="0" applyFont="0" applyFill="0" applyBorder="0" applyAlignment="0" applyProtection="0"/>
    <xf numFmtId="0" fontId="44" fillId="0" borderId="25" applyNumberFormat="0" applyFill="0" applyBorder="0" applyAlignment="0" applyProtection="0"/>
    <xf numFmtId="0" fontId="32" fillId="0" borderId="26" applyNumberFormat="0" applyFill="0" applyBorder="0" applyAlignment="0" applyProtection="0"/>
    <xf numFmtId="0" fontId="23" fillId="0" borderId="0">
      <alignment horizontal="left"/>
    </xf>
    <xf numFmtId="0" fontId="32" fillId="0" borderId="27" applyNumberFormat="0" applyFill="0" applyBorder="0" applyAlignment="0" applyProtection="0"/>
    <xf numFmtId="0" fontId="9" fillId="0" borderId="11" applyNumberFormat="0" applyFont="0" applyFill="0" applyBorder="0" applyAlignment="0" applyProtection="0">
      <alignment horizontal="left"/>
    </xf>
    <xf numFmtId="0" fontId="9" fillId="0" borderId="0" applyBorder="0" applyProtection="0"/>
    <xf numFmtId="0" fontId="9" fillId="0" borderId="0"/>
    <xf numFmtId="0" fontId="34" fillId="0" borderId="0">
      <alignment vertical="top" wrapText="1"/>
    </xf>
    <xf numFmtId="0" fontId="14" fillId="0" borderId="0"/>
    <xf numFmtId="0" fontId="34" fillId="0" borderId="0"/>
  </cellStyleXfs>
  <cellXfs count="167">
    <xf numFmtId="0" fontId="0" fillId="0" borderId="0" xfId="0"/>
    <xf numFmtId="0" fontId="2" fillId="2" borderId="13" xfId="0" applyFont="1" applyFill="1" applyBorder="1" applyAlignment="1">
      <alignment vertical="center" wrapText="1"/>
    </xf>
    <xf numFmtId="3" fontId="2" fillId="11" borderId="16" xfId="0" applyNumberFormat="1" applyFont="1" applyFill="1" applyBorder="1" applyAlignment="1">
      <alignment vertical="center" wrapText="1"/>
    </xf>
    <xf numFmtId="0" fontId="3" fillId="2" borderId="13" xfId="0" applyFont="1" applyFill="1" applyBorder="1" applyAlignment="1">
      <alignment vertical="center" wrapText="1"/>
    </xf>
    <xf numFmtId="3" fontId="2" fillId="14" borderId="16" xfId="0" applyNumberFormat="1" applyFont="1" applyFill="1" applyBorder="1" applyAlignment="1">
      <alignment vertical="center" wrapText="1"/>
    </xf>
    <xf numFmtId="0" fontId="3" fillId="2" borderId="14" xfId="0" applyFont="1" applyFill="1" applyBorder="1" applyAlignment="1">
      <alignment vertical="center" wrapText="1"/>
    </xf>
    <xf numFmtId="3" fontId="2" fillId="13" borderId="13" xfId="0" applyNumberFormat="1" applyFont="1" applyFill="1" applyBorder="1" applyAlignment="1">
      <alignment vertical="center" wrapText="1"/>
    </xf>
    <xf numFmtId="3" fontId="2" fillId="13" borderId="16" xfId="0" applyNumberFormat="1" applyFont="1" applyFill="1" applyBorder="1" applyAlignment="1">
      <alignment vertical="center" wrapText="1"/>
    </xf>
    <xf numFmtId="3" fontId="2" fillId="14" borderId="13" xfId="0" applyNumberFormat="1" applyFont="1" applyFill="1" applyBorder="1" applyAlignment="1">
      <alignment vertical="center" wrapText="1"/>
    </xf>
    <xf numFmtId="3" fontId="2" fillId="11" borderId="14" xfId="0" applyNumberFormat="1" applyFont="1" applyFill="1" applyBorder="1" applyAlignment="1">
      <alignment vertical="center" wrapText="1"/>
    </xf>
    <xf numFmtId="0" fontId="0" fillId="0" borderId="0" xfId="0" applyFill="1"/>
    <xf numFmtId="3" fontId="2" fillId="11" borderId="19" xfId="0" applyNumberFormat="1" applyFont="1" applyFill="1" applyBorder="1" applyAlignment="1">
      <alignment vertical="center" wrapText="1"/>
    </xf>
    <xf numFmtId="3" fontId="2" fillId="13" borderId="14" xfId="0" applyNumberFormat="1" applyFont="1" applyFill="1" applyBorder="1" applyAlignment="1">
      <alignment vertical="center" wrapText="1"/>
    </xf>
    <xf numFmtId="10" fontId="2" fillId="11" borderId="16" xfId="1" applyNumberFormat="1" applyFont="1" applyFill="1" applyBorder="1" applyAlignment="1">
      <alignment vertical="center" wrapText="1"/>
    </xf>
    <xf numFmtId="0" fontId="31" fillId="0" borderId="0" xfId="0" applyFont="1"/>
    <xf numFmtId="0" fontId="3" fillId="2" borderId="15" xfId="0" applyFont="1" applyFill="1" applyBorder="1" applyAlignment="1">
      <alignment vertical="center" wrapText="1"/>
    </xf>
    <xf numFmtId="3" fontId="2" fillId="15" borderId="20" xfId="0" applyNumberFormat="1" applyFont="1" applyFill="1" applyBorder="1" applyAlignment="1">
      <alignment vertical="center" wrapText="1"/>
    </xf>
    <xf numFmtId="3" fontId="2" fillId="14" borderId="20" xfId="0" applyNumberFormat="1" applyFont="1" applyFill="1" applyBorder="1" applyAlignment="1">
      <alignment vertical="center" wrapText="1"/>
    </xf>
    <xf numFmtId="3" fontId="2" fillId="14" borderId="21" xfId="0" applyNumberFormat="1" applyFont="1" applyFill="1" applyBorder="1" applyAlignment="1">
      <alignment vertical="center" wrapText="1"/>
    </xf>
    <xf numFmtId="10" fontId="2" fillId="4" borderId="13" xfId="1" applyNumberFormat="1" applyFont="1" applyFill="1" applyBorder="1" applyAlignment="1">
      <alignment vertical="center" wrapText="1"/>
    </xf>
    <xf numFmtId="10" fontId="2" fillId="4" borderId="14" xfId="1" applyNumberFormat="1" applyFont="1" applyFill="1" applyBorder="1" applyAlignment="1">
      <alignment vertical="center" wrapText="1"/>
    </xf>
    <xf numFmtId="10" fontId="2" fillId="11" borderId="17" xfId="1" applyNumberFormat="1" applyFont="1" applyFill="1" applyBorder="1" applyAlignment="1">
      <alignment vertical="center" wrapText="1"/>
    </xf>
    <xf numFmtId="3" fontId="29" fillId="12" borderId="1" xfId="0" applyNumberFormat="1" applyFont="1" applyFill="1" applyBorder="1"/>
    <xf numFmtId="3" fontId="30" fillId="12" borderId="15" xfId="0" applyNumberFormat="1" applyFont="1" applyFill="1" applyBorder="1"/>
    <xf numFmtId="3" fontId="2" fillId="13" borderId="17" xfId="0" applyNumberFormat="1" applyFont="1" applyFill="1" applyBorder="1" applyAlignment="1">
      <alignment vertical="center" wrapText="1"/>
    </xf>
    <xf numFmtId="0" fontId="3" fillId="2" borderId="1" xfId="0" applyFont="1" applyFill="1" applyBorder="1" applyAlignment="1">
      <alignment vertical="center" wrapText="1"/>
    </xf>
    <xf numFmtId="0" fontId="2" fillId="2" borderId="18" xfId="0" applyFont="1" applyFill="1" applyBorder="1" applyAlignment="1">
      <alignment vertical="center" wrapText="1"/>
    </xf>
    <xf numFmtId="3" fontId="2" fillId="15" borderId="22" xfId="0" applyNumberFormat="1" applyFont="1" applyFill="1" applyBorder="1" applyAlignment="1">
      <alignment vertical="center" wrapText="1"/>
    </xf>
    <xf numFmtId="3" fontId="2" fillId="14" borderId="18" xfId="0" applyNumberFormat="1" applyFont="1" applyFill="1" applyBorder="1" applyAlignment="1">
      <alignment vertical="center" wrapText="1"/>
    </xf>
    <xf numFmtId="0" fontId="3" fillId="2" borderId="23" xfId="0" applyFont="1" applyFill="1" applyBorder="1" applyAlignment="1">
      <alignment vertical="center" wrapText="1"/>
    </xf>
    <xf numFmtId="0" fontId="3" fillId="2" borderId="4" xfId="0" applyFont="1" applyFill="1" applyBorder="1" applyAlignment="1">
      <alignment vertical="center" wrapText="1"/>
    </xf>
    <xf numFmtId="0" fontId="3" fillId="2" borderId="24" xfId="0" applyFont="1" applyFill="1" applyBorder="1" applyAlignment="1">
      <alignment vertical="center" wrapText="1"/>
    </xf>
    <xf numFmtId="4" fontId="2" fillId="11" borderId="17" xfId="0" applyNumberFormat="1" applyFont="1" applyFill="1" applyBorder="1" applyAlignment="1">
      <alignment horizontal="right" vertical="center" wrapText="1"/>
    </xf>
    <xf numFmtId="0" fontId="2" fillId="2" borderId="28" xfId="0" applyFont="1" applyFill="1" applyBorder="1" applyAlignment="1">
      <alignment vertical="center" wrapText="1"/>
    </xf>
    <xf numFmtId="10" fontId="2" fillId="2" borderId="4" xfId="1" applyNumberFormat="1" applyFont="1" applyFill="1" applyBorder="1" applyAlignment="1">
      <alignment vertical="center" wrapText="1"/>
    </xf>
    <xf numFmtId="3" fontId="2" fillId="14" borderId="4" xfId="0" applyNumberFormat="1" applyFont="1" applyFill="1" applyBorder="1" applyAlignment="1">
      <alignment vertical="center" wrapText="1"/>
    </xf>
    <xf numFmtId="0" fontId="3" fillId="0" borderId="0" xfId="0" applyFont="1" applyFill="1" applyBorder="1" applyAlignment="1">
      <alignment vertical="center" wrapText="1"/>
    </xf>
    <xf numFmtId="0" fontId="2" fillId="0" borderId="0" xfId="0" applyFont="1" applyFill="1" applyBorder="1" applyAlignment="1">
      <alignment vertical="center" wrapText="1"/>
    </xf>
    <xf numFmtId="10" fontId="2" fillId="0" borderId="0" xfId="1" applyNumberFormat="1" applyFont="1" applyFill="1" applyBorder="1" applyAlignment="1">
      <alignment vertical="center" wrapText="1"/>
    </xf>
    <xf numFmtId="3" fontId="2" fillId="0" borderId="0" xfId="0" applyNumberFormat="1" applyFont="1" applyFill="1" applyBorder="1" applyAlignment="1">
      <alignment vertical="center" wrapText="1"/>
    </xf>
    <xf numFmtId="3" fontId="2" fillId="11" borderId="23" xfId="0" applyNumberFormat="1" applyFont="1" applyFill="1" applyBorder="1" applyAlignment="1">
      <alignment vertical="center" wrapText="1"/>
    </xf>
    <xf numFmtId="3" fontId="2" fillId="11" borderId="29" xfId="0" applyNumberFormat="1" applyFont="1" applyFill="1" applyBorder="1" applyAlignment="1">
      <alignment vertical="center" wrapText="1"/>
    </xf>
    <xf numFmtId="3" fontId="2" fillId="11" borderId="41" xfId="0" applyNumberFormat="1" applyFont="1" applyFill="1" applyBorder="1" applyAlignment="1">
      <alignment vertical="center" wrapText="1"/>
    </xf>
    <xf numFmtId="3" fontId="2" fillId="11" borderId="40" xfId="0" applyNumberFormat="1" applyFont="1" applyFill="1" applyBorder="1" applyAlignment="1">
      <alignment vertical="center" wrapText="1"/>
    </xf>
    <xf numFmtId="0" fontId="10" fillId="0" borderId="0" xfId="2" applyFont="1"/>
    <xf numFmtId="0" fontId="11" fillId="0" borderId="0" xfId="2" applyFont="1"/>
    <xf numFmtId="3" fontId="22" fillId="0" borderId="0" xfId="2" applyNumberFormat="1" applyFont="1"/>
    <xf numFmtId="0" fontId="14" fillId="0" borderId="0" xfId="2" applyFont="1" applyAlignment="1">
      <alignment horizontal="center"/>
    </xf>
    <xf numFmtId="0" fontId="10" fillId="0" borderId="0" xfId="2" applyFont="1" applyAlignment="1">
      <alignment horizontal="center"/>
    </xf>
    <xf numFmtId="3" fontId="10" fillId="0" borderId="0" xfId="2" applyNumberFormat="1" applyFont="1"/>
    <xf numFmtId="0" fontId="22" fillId="0" borderId="0" xfId="2" applyFont="1"/>
    <xf numFmtId="0" fontId="10" fillId="16" borderId="0" xfId="2" applyFont="1" applyFill="1" applyAlignment="1">
      <alignment horizontal="center"/>
    </xf>
    <xf numFmtId="0" fontId="22" fillId="0" borderId="0" xfId="2" applyFont="1" applyAlignment="1">
      <alignment horizontal="center"/>
    </xf>
    <xf numFmtId="0" fontId="10" fillId="5" borderId="5" xfId="2" applyFont="1" applyFill="1" applyBorder="1" applyProtection="1">
      <protection locked="0"/>
    </xf>
    <xf numFmtId="0" fontId="11" fillId="0" borderId="0" xfId="2" applyFont="1" applyProtection="1">
      <protection locked="0"/>
    </xf>
    <xf numFmtId="0" fontId="10" fillId="0" borderId="0" xfId="2" applyFont="1" applyProtection="1">
      <protection locked="0"/>
    </xf>
    <xf numFmtId="0" fontId="14" fillId="5" borderId="0" xfId="2" applyFont="1" applyFill="1" applyAlignment="1" applyProtection="1">
      <alignment horizontal="right"/>
      <protection locked="0"/>
    </xf>
    <xf numFmtId="0" fontId="10" fillId="5" borderId="6" xfId="2" applyFont="1" applyFill="1" applyBorder="1" applyProtection="1">
      <protection locked="0"/>
    </xf>
    <xf numFmtId="0" fontId="14" fillId="0" borderId="0" xfId="2" applyFont="1" applyProtection="1">
      <protection locked="0"/>
    </xf>
    <xf numFmtId="0" fontId="10" fillId="5" borderId="7" xfId="2" applyFont="1" applyFill="1" applyBorder="1" applyProtection="1">
      <protection locked="0"/>
    </xf>
    <xf numFmtId="0" fontId="10" fillId="5" borderId="0" xfId="2" applyFont="1" applyFill="1" applyAlignment="1" applyProtection="1">
      <alignment horizontal="right"/>
      <protection locked="0"/>
    </xf>
    <xf numFmtId="3" fontId="10" fillId="0" borderId="0" xfId="2" applyNumberFormat="1" applyFont="1" applyProtection="1">
      <protection locked="0"/>
    </xf>
    <xf numFmtId="0" fontId="10" fillId="0" borderId="0" xfId="2" applyFont="1" applyAlignment="1" applyProtection="1">
      <alignment horizontal="center"/>
      <protection locked="0"/>
    </xf>
    <xf numFmtId="0" fontId="21" fillId="7" borderId="0" xfId="2" applyFont="1" applyFill="1" applyAlignment="1" applyProtection="1">
      <alignment horizontal="left"/>
      <protection locked="0"/>
    </xf>
    <xf numFmtId="3" fontId="10" fillId="0" borderId="0" xfId="2" applyNumberFormat="1" applyFont="1" applyAlignment="1" applyProtection="1">
      <alignment horizontal="right"/>
      <protection locked="0"/>
    </xf>
    <xf numFmtId="3" fontId="10" fillId="8" borderId="0" xfId="2" applyNumberFormat="1" applyFont="1" applyFill="1" applyAlignment="1" applyProtection="1">
      <alignment horizontal="right"/>
      <protection locked="0"/>
    </xf>
    <xf numFmtId="2" fontId="10" fillId="0" borderId="0" xfId="2" applyNumberFormat="1" applyFont="1" applyAlignment="1" applyProtection="1">
      <alignment horizontal="center"/>
      <protection locked="0"/>
    </xf>
    <xf numFmtId="4" fontId="10" fillId="0" borderId="0" xfId="2" applyNumberFormat="1" applyFont="1" applyAlignment="1" applyProtection="1">
      <alignment horizontal="center"/>
      <protection locked="0"/>
    </xf>
    <xf numFmtId="0" fontId="16" fillId="6" borderId="0" xfId="2" applyFont="1" applyFill="1" applyProtection="1">
      <protection locked="0"/>
    </xf>
    <xf numFmtId="0" fontId="10" fillId="7" borderId="0" xfId="2" applyFont="1" applyFill="1" applyProtection="1">
      <protection locked="0"/>
    </xf>
    <xf numFmtId="2" fontId="10" fillId="7" borderId="0" xfId="2" applyNumberFormat="1" applyFont="1" applyFill="1" applyAlignment="1" applyProtection="1">
      <alignment horizontal="center"/>
      <protection locked="0"/>
    </xf>
    <xf numFmtId="4" fontId="10" fillId="7" borderId="0" xfId="2" applyNumberFormat="1" applyFont="1" applyFill="1" applyAlignment="1" applyProtection="1">
      <alignment horizontal="center"/>
      <protection locked="0"/>
    </xf>
    <xf numFmtId="3" fontId="14" fillId="0" borderId="0" xfId="2" applyNumberFormat="1" applyFont="1" applyProtection="1">
      <protection locked="0"/>
    </xf>
    <xf numFmtId="3" fontId="10" fillId="6" borderId="0" xfId="2" applyNumberFormat="1" applyFont="1" applyFill="1" applyProtection="1">
      <protection locked="0"/>
    </xf>
    <xf numFmtId="3" fontId="10" fillId="5" borderId="0" xfId="2" applyNumberFormat="1" applyFont="1" applyFill="1" applyProtection="1">
      <protection locked="0"/>
    </xf>
    <xf numFmtId="3" fontId="10" fillId="10" borderId="10" xfId="2" applyNumberFormat="1" applyFont="1" applyFill="1" applyBorder="1" applyProtection="1">
      <protection locked="0"/>
    </xf>
    <xf numFmtId="0" fontId="14" fillId="6" borderId="0" xfId="2" applyFont="1" applyFill="1" applyProtection="1">
      <protection locked="0"/>
    </xf>
    <xf numFmtId="3" fontId="14" fillId="6" borderId="0" xfId="2" applyNumberFormat="1" applyFont="1" applyFill="1" applyProtection="1">
      <protection locked="0"/>
    </xf>
    <xf numFmtId="0" fontId="14" fillId="0" borderId="0" xfId="2" applyFont="1" applyAlignment="1" applyProtection="1">
      <alignment horizontal="right"/>
      <protection locked="0"/>
    </xf>
    <xf numFmtId="1" fontId="14" fillId="0" borderId="0" xfId="2" applyNumberFormat="1" applyFont="1" applyProtection="1">
      <protection locked="0"/>
    </xf>
    <xf numFmtId="3" fontId="14" fillId="6" borderId="11" xfId="2" applyNumberFormat="1" applyFont="1" applyFill="1" applyBorder="1" applyProtection="1">
      <protection locked="0"/>
    </xf>
    <xf numFmtId="3" fontId="22" fillId="0" borderId="0" xfId="2" applyNumberFormat="1" applyFont="1" applyAlignment="1" applyProtection="1">
      <alignment horizontal="right"/>
      <protection locked="0"/>
    </xf>
    <xf numFmtId="0" fontId="22" fillId="0" borderId="0" xfId="2" applyFont="1" applyProtection="1">
      <protection locked="0"/>
    </xf>
    <xf numFmtId="3" fontId="22" fillId="0" borderId="0" xfId="2" applyNumberFormat="1" applyFont="1" applyProtection="1">
      <protection locked="0"/>
    </xf>
    <xf numFmtId="0" fontId="22" fillId="0" borderId="0" xfId="2" applyFont="1" applyAlignment="1" applyProtection="1">
      <alignment horizontal="center"/>
      <protection locked="0"/>
    </xf>
    <xf numFmtId="3" fontId="10" fillId="0" borderId="0" xfId="2" applyNumberFormat="1" applyFont="1" applyAlignment="1">
      <alignment horizontal="right"/>
    </xf>
    <xf numFmtId="3" fontId="14" fillId="0" borderId="9" xfId="2" applyNumberFormat="1" applyFont="1" applyBorder="1"/>
    <xf numFmtId="3" fontId="14" fillId="0" borderId="11" xfId="2" applyNumberFormat="1" applyFont="1" applyBorder="1"/>
    <xf numFmtId="3" fontId="14" fillId="0" borderId="12" xfId="2" applyNumberFormat="1" applyFont="1" applyBorder="1"/>
    <xf numFmtId="3" fontId="16" fillId="0" borderId="0" xfId="2" applyNumberFormat="1" applyFont="1"/>
    <xf numFmtId="4" fontId="16" fillId="0" borderId="0" xfId="2" applyNumberFormat="1" applyFont="1"/>
    <xf numFmtId="3" fontId="10" fillId="9" borderId="0" xfId="2" applyNumberFormat="1" applyFont="1" applyFill="1"/>
    <xf numFmtId="3" fontId="16" fillId="0" borderId="0" xfId="2" applyNumberFormat="1" applyFont="1" applyAlignment="1" applyProtection="1">
      <alignment horizontal="right"/>
      <protection locked="0"/>
    </xf>
    <xf numFmtId="4" fontId="10" fillId="6" borderId="0" xfId="2" applyNumberFormat="1" applyFont="1" applyFill="1" applyProtection="1">
      <protection locked="0"/>
    </xf>
    <xf numFmtId="0" fontId="14" fillId="0" borderId="0" xfId="2" applyFont="1"/>
    <xf numFmtId="0" fontId="14" fillId="0" borderId="0" xfId="2" applyFont="1" applyAlignment="1">
      <alignment horizontal="right"/>
    </xf>
    <xf numFmtId="0" fontId="15" fillId="0" borderId="0" xfId="2" applyFont="1" applyAlignment="1">
      <alignment horizontal="right"/>
    </xf>
    <xf numFmtId="0" fontId="18" fillId="0" borderId="0" xfId="2" applyFont="1" applyAlignment="1">
      <alignment horizontal="right"/>
    </xf>
    <xf numFmtId="0" fontId="18" fillId="0" borderId="0" xfId="2" applyFont="1"/>
    <xf numFmtId="0" fontId="19" fillId="0" borderId="0" xfId="2" applyFont="1" applyAlignment="1">
      <alignment horizontal="right"/>
    </xf>
    <xf numFmtId="3" fontId="19" fillId="0" borderId="0" xfId="2" applyNumberFormat="1" applyFont="1" applyAlignment="1">
      <alignment horizontal="right"/>
    </xf>
    <xf numFmtId="0" fontId="20" fillId="0" borderId="0" xfId="2" applyFont="1" applyAlignment="1">
      <alignment horizontal="left"/>
    </xf>
    <xf numFmtId="0" fontId="16" fillId="0" borderId="0" xfId="2" applyFont="1"/>
    <xf numFmtId="0" fontId="16" fillId="0" borderId="0" xfId="2" applyFont="1" applyAlignment="1">
      <alignment wrapText="1"/>
    </xf>
    <xf numFmtId="3" fontId="14" fillId="0" borderId="0" xfId="2" applyNumberFormat="1" applyFont="1" applyAlignment="1">
      <alignment horizontal="right"/>
    </xf>
    <xf numFmtId="0" fontId="24" fillId="0" borderId="0" xfId="2" applyFont="1"/>
    <xf numFmtId="0" fontId="23" fillId="0" borderId="0" xfId="2" applyFont="1"/>
    <xf numFmtId="0" fontId="16" fillId="3" borderId="0" xfId="2" applyFont="1" applyFill="1"/>
    <xf numFmtId="3" fontId="16" fillId="6" borderId="0" xfId="2" applyNumberFormat="1" applyFont="1" applyFill="1" applyAlignment="1" applyProtection="1">
      <alignment horizontal="right"/>
      <protection locked="0"/>
    </xf>
    <xf numFmtId="10" fontId="16" fillId="6" borderId="0" xfId="2" applyNumberFormat="1" applyFont="1" applyFill="1" applyAlignment="1" applyProtection="1">
      <alignment horizontal="right"/>
      <protection locked="0"/>
    </xf>
    <xf numFmtId="0" fontId="25" fillId="0" borderId="0" xfId="2" applyFont="1" applyAlignment="1">
      <alignment wrapText="1"/>
    </xf>
    <xf numFmtId="3" fontId="16" fillId="3" borderId="0" xfId="2" applyNumberFormat="1" applyFont="1" applyFill="1"/>
    <xf numFmtId="0" fontId="21" fillId="6" borderId="11" xfId="2" applyFont="1" applyFill="1" applyBorder="1" applyAlignment="1" applyProtection="1">
      <alignment horizontal="left"/>
      <protection locked="0"/>
    </xf>
    <xf numFmtId="3" fontId="10" fillId="17" borderId="30" xfId="2" applyNumberFormat="1" applyFont="1" applyFill="1" applyBorder="1" applyProtection="1">
      <protection locked="0"/>
    </xf>
    <xf numFmtId="0" fontId="21" fillId="6" borderId="8" xfId="2" applyFont="1" applyFill="1" applyBorder="1" applyAlignment="1" applyProtection="1">
      <alignment horizontal="left"/>
      <protection locked="0"/>
    </xf>
    <xf numFmtId="3" fontId="10" fillId="17" borderId="31" xfId="2" applyNumberFormat="1" applyFont="1" applyFill="1" applyBorder="1" applyProtection="1">
      <protection locked="0"/>
    </xf>
    <xf numFmtId="0" fontId="21" fillId="6" borderId="0" xfId="2" applyFont="1" applyFill="1" applyAlignment="1" applyProtection="1">
      <alignment horizontal="left"/>
      <protection locked="0"/>
    </xf>
    <xf numFmtId="3" fontId="10" fillId="5" borderId="32" xfId="2" applyNumberFormat="1" applyFont="1" applyFill="1" applyBorder="1" applyProtection="1">
      <protection locked="0"/>
    </xf>
    <xf numFmtId="4" fontId="10" fillId="6" borderId="11" xfId="2" applyNumberFormat="1" applyFont="1" applyFill="1" applyBorder="1" applyProtection="1">
      <protection locked="0"/>
    </xf>
    <xf numFmtId="4" fontId="10" fillId="6" borderId="8" xfId="2" applyNumberFormat="1" applyFont="1" applyFill="1" applyBorder="1" applyProtection="1">
      <protection locked="0"/>
    </xf>
    <xf numFmtId="4" fontId="10" fillId="5" borderId="0" xfId="2" applyNumberFormat="1" applyFont="1" applyFill="1" applyProtection="1">
      <protection locked="0"/>
    </xf>
    <xf numFmtId="3" fontId="10" fillId="6" borderId="11" xfId="2" applyNumberFormat="1" applyFont="1" applyFill="1" applyBorder="1" applyProtection="1">
      <protection locked="0"/>
    </xf>
    <xf numFmtId="3" fontId="10" fillId="6" borderId="8" xfId="2" applyNumberFormat="1" applyFont="1" applyFill="1" applyBorder="1" applyProtection="1">
      <protection locked="0"/>
    </xf>
    <xf numFmtId="2" fontId="10" fillId="5" borderId="34" xfId="2" applyNumberFormat="1" applyFont="1" applyFill="1" applyBorder="1" applyProtection="1">
      <protection locked="0"/>
    </xf>
    <xf numFmtId="2" fontId="10" fillId="5" borderId="35" xfId="2" applyNumberFormat="1" applyFont="1" applyFill="1" applyBorder="1" applyProtection="1">
      <protection locked="0"/>
    </xf>
    <xf numFmtId="3" fontId="10" fillId="6" borderId="34" xfId="2" applyNumberFormat="1" applyFont="1" applyFill="1" applyBorder="1" applyProtection="1">
      <protection locked="0"/>
    </xf>
    <xf numFmtId="3" fontId="14" fillId="0" borderId="36" xfId="2" applyNumberFormat="1" applyFont="1" applyBorder="1" applyAlignment="1">
      <alignment horizontal="right"/>
    </xf>
    <xf numFmtId="3" fontId="14" fillId="0" borderId="33" xfId="2" applyNumberFormat="1" applyFont="1" applyBorder="1" applyAlignment="1" applyProtection="1">
      <alignment horizontal="right"/>
      <protection locked="0"/>
    </xf>
    <xf numFmtId="3" fontId="14" fillId="0" borderId="36" xfId="2" applyNumberFormat="1" applyFont="1" applyBorder="1"/>
    <xf numFmtId="3" fontId="10" fillId="6" borderId="31" xfId="2" applyNumberFormat="1" applyFont="1" applyFill="1" applyBorder="1" applyProtection="1">
      <protection locked="0"/>
    </xf>
    <xf numFmtId="3" fontId="10" fillId="5" borderId="11" xfId="2" applyNumberFormat="1" applyFont="1" applyFill="1" applyBorder="1" applyProtection="1">
      <protection locked="0"/>
    </xf>
    <xf numFmtId="3" fontId="10" fillId="5" borderId="8" xfId="2" applyNumberFormat="1" applyFont="1" applyFill="1" applyBorder="1" applyProtection="1">
      <protection locked="0"/>
    </xf>
    <xf numFmtId="3" fontId="14" fillId="0" borderId="37" xfId="2" applyNumberFormat="1" applyFont="1" applyBorder="1"/>
    <xf numFmtId="2" fontId="14" fillId="0" borderId="38" xfId="2" applyNumberFormat="1" applyFont="1" applyBorder="1"/>
    <xf numFmtId="3" fontId="10" fillId="6" borderId="35" xfId="2" applyNumberFormat="1" applyFont="1" applyFill="1" applyBorder="1" applyProtection="1">
      <protection locked="0"/>
    </xf>
    <xf numFmtId="3" fontId="10" fillId="6" borderId="39" xfId="2" applyNumberFormat="1" applyFont="1" applyFill="1" applyBorder="1" applyProtection="1">
      <protection locked="0"/>
    </xf>
    <xf numFmtId="3" fontId="10" fillId="0" borderId="8" xfId="2" applyNumberFormat="1" applyFont="1" applyBorder="1" applyAlignment="1">
      <alignment horizontal="right"/>
    </xf>
    <xf numFmtId="0" fontId="37" fillId="16" borderId="0" xfId="4" applyFont="1" applyFill="1" applyAlignment="1" applyProtection="1">
      <alignment horizontal="center"/>
    </xf>
    <xf numFmtId="0" fontId="38" fillId="16" borderId="0" xfId="4" applyFont="1" applyFill="1" applyAlignment="1" applyProtection="1">
      <alignment horizontal="center"/>
    </xf>
    <xf numFmtId="0" fontId="38" fillId="16" borderId="0" xfId="4" applyFont="1" applyFill="1" applyAlignment="1" applyProtection="1">
      <alignment horizontal="center" wrapText="1"/>
    </xf>
    <xf numFmtId="0" fontId="39" fillId="16" borderId="0" xfId="2" applyFont="1" applyFill="1" applyAlignment="1">
      <alignment horizontal="center"/>
    </xf>
    <xf numFmtId="0" fontId="40" fillId="16" borderId="0" xfId="2" applyFont="1" applyFill="1" applyAlignment="1">
      <alignment horizontal="center"/>
    </xf>
    <xf numFmtId="0" fontId="41" fillId="16" borderId="0" xfId="4" applyFont="1" applyFill="1" applyAlignment="1" applyProtection="1">
      <alignment horizontal="center"/>
    </xf>
    <xf numFmtId="0" fontId="42" fillId="16" borderId="0" xfId="4" applyFont="1" applyFill="1" applyAlignment="1" applyProtection="1">
      <alignment horizontal="center"/>
    </xf>
    <xf numFmtId="0" fontId="43" fillId="16" borderId="0" xfId="4" applyFont="1" applyFill="1" applyAlignment="1" applyProtection="1">
      <alignment horizontal="center"/>
    </xf>
    <xf numFmtId="0" fontId="14" fillId="16" borderId="0" xfId="2" applyFont="1" applyFill="1" applyAlignment="1">
      <alignment horizontal="center"/>
    </xf>
    <xf numFmtId="0" fontId="43" fillId="16" borderId="0" xfId="4" quotePrefix="1" applyFont="1" applyFill="1" applyAlignment="1" applyProtection="1">
      <alignment horizontal="center"/>
    </xf>
    <xf numFmtId="3" fontId="14" fillId="0" borderId="0" xfId="2" applyNumberFormat="1" applyFont="1" applyAlignment="1">
      <alignment horizontal="left"/>
    </xf>
    <xf numFmtId="0" fontId="17" fillId="0" borderId="0" xfId="2" applyFont="1"/>
    <xf numFmtId="3" fontId="22" fillId="0" borderId="0" xfId="2" applyNumberFormat="1" applyFont="1" applyAlignment="1">
      <alignment horizontal="right"/>
    </xf>
    <xf numFmtId="0" fontId="45" fillId="0" borderId="0" xfId="2" applyFont="1"/>
    <xf numFmtId="0" fontId="9" fillId="0" borderId="0" xfId="23"/>
    <xf numFmtId="0" fontId="9" fillId="0" borderId="0" xfId="24"/>
    <xf numFmtId="3" fontId="10" fillId="0" borderId="8" xfId="2" applyNumberFormat="1" applyFont="1" applyBorder="1"/>
    <xf numFmtId="3" fontId="10" fillId="6" borderId="8" xfId="2" applyNumberFormat="1" applyFont="1" applyFill="1" applyBorder="1"/>
    <xf numFmtId="0" fontId="4" fillId="0" borderId="0" xfId="0" applyFont="1" applyBorder="1" applyAlignment="1">
      <alignment horizontal="left" vertical="center" wrapText="1"/>
    </xf>
    <xf numFmtId="0" fontId="8" fillId="0" borderId="0" xfId="11" applyFont="1">
      <alignment horizontal="left"/>
    </xf>
    <xf numFmtId="0" fontId="9" fillId="0" borderId="0" xfId="11" applyFont="1">
      <alignment horizontal="left"/>
    </xf>
    <xf numFmtId="0" fontId="12" fillId="0" borderId="2" xfId="2" applyFont="1" applyBorder="1" applyAlignment="1">
      <alignment horizontal="center"/>
    </xf>
    <xf numFmtId="0" fontId="12" fillId="0" borderId="3" xfId="2" applyFont="1" applyBorder="1" applyAlignment="1">
      <alignment horizontal="center"/>
    </xf>
    <xf numFmtId="0" fontId="12" fillId="0" borderId="4" xfId="2" applyFont="1" applyBorder="1" applyAlignment="1">
      <alignment horizontal="center"/>
    </xf>
    <xf numFmtId="0" fontId="14" fillId="6" borderId="0" xfId="2" applyFont="1" applyFill="1" applyAlignment="1" applyProtection="1">
      <alignment horizontal="justify" vertical="top" wrapText="1"/>
      <protection locked="0"/>
    </xf>
    <xf numFmtId="0" fontId="14" fillId="6" borderId="0" xfId="2" applyFont="1" applyFill="1" applyAlignment="1" applyProtection="1">
      <alignment horizontal="justify" vertical="top"/>
      <protection locked="0"/>
    </xf>
    <xf numFmtId="0" fontId="46" fillId="2" borderId="42" xfId="0" applyFont="1" applyFill="1" applyBorder="1" applyAlignment="1">
      <alignment vertical="center" wrapText="1"/>
    </xf>
    <xf numFmtId="3" fontId="2" fillId="0" borderId="34" xfId="0" applyNumberFormat="1" applyFont="1" applyFill="1" applyBorder="1" applyAlignment="1">
      <alignment vertical="center" wrapText="1"/>
    </xf>
    <xf numFmtId="0" fontId="46" fillId="0" borderId="43" xfId="0" applyFont="1" applyBorder="1" applyAlignment="1">
      <alignment vertical="center" wrapText="1"/>
    </xf>
    <xf numFmtId="0" fontId="46" fillId="0" borderId="44" xfId="0" applyFont="1" applyBorder="1"/>
  </cellXfs>
  <cellStyles count="28">
    <cellStyle name="Heading 1 2" xfId="18" xr:uid="{00000000-0005-0000-0000-000000000000}"/>
    <cellStyle name="Heading 1a" xfId="10" xr:uid="{00000000-0005-0000-0000-000001000000}"/>
    <cellStyle name="Heading 1a 2" xfId="20" xr:uid="{00000000-0005-0000-0000-000002000000}"/>
    <cellStyle name="Heading 1b" xfId="11" xr:uid="{00000000-0005-0000-0000-000003000000}"/>
    <cellStyle name="Heading 1b 2" xfId="22" xr:uid="{00000000-0005-0000-0000-000004000000}"/>
    <cellStyle name="Heading 1c" xfId="12" xr:uid="{00000000-0005-0000-0000-000005000000}"/>
    <cellStyle name="Heading 1c 2" xfId="25" xr:uid="{00000000-0005-0000-0000-000006000000}"/>
    <cellStyle name="Heading 1d" xfId="13" xr:uid="{00000000-0005-0000-0000-000007000000}"/>
    <cellStyle name="Heading 1e" xfId="14" xr:uid="{00000000-0005-0000-0000-000008000000}"/>
    <cellStyle name="Heading 2 2" xfId="19" xr:uid="{00000000-0005-0000-0000-000009000000}"/>
    <cellStyle name="Heading 2a" xfId="23" xr:uid="{00000000-0005-0000-0000-00000A000000}"/>
    <cellStyle name="Heading 2b" xfId="26" xr:uid="{00000000-0005-0000-0000-00000B000000}"/>
    <cellStyle name="Heading 3 2" xfId="21" xr:uid="{00000000-0005-0000-0000-00000C000000}"/>
    <cellStyle name="Heading 3a" xfId="24" xr:uid="{00000000-0005-0000-0000-00000D000000}"/>
    <cellStyle name="Heading 3b" xfId="27" xr:uid="{00000000-0005-0000-0000-00000E000000}"/>
    <cellStyle name="Komma 2" xfId="8" xr:uid="{00000000-0005-0000-0000-00000F000000}"/>
    <cellStyle name="Komma 2 2" xfId="17" xr:uid="{00000000-0005-0000-0000-000010000000}"/>
    <cellStyle name="Link" xfId="4" builtinId="8"/>
    <cellStyle name="Link 2" xfId="6" xr:uid="{00000000-0005-0000-0000-000012000000}"/>
    <cellStyle name="Normal" xfId="0" builtinId="0"/>
    <cellStyle name="Normal 2" xfId="2" xr:uid="{CB7CA638-FAA5-4A5E-8D64-AA3D96D44E31}"/>
    <cellStyle name="Normal 2 2" xfId="3" xr:uid="{E2D389DF-37FC-4864-995F-4AE940020FB1}"/>
    <cellStyle name="Normal 2 2 2" xfId="15" xr:uid="{00000000-0005-0000-0000-000015000000}"/>
    <cellStyle name="Normal 2 3" xfId="5" xr:uid="{00000000-0005-0000-0000-000014000000}"/>
    <cellStyle name="Normal 3" xfId="7" xr:uid="{00000000-0005-0000-0000-000016000000}"/>
    <cellStyle name="Normal 3 2" xfId="16" xr:uid="{00000000-0005-0000-0000-000017000000}"/>
    <cellStyle name="Overskrift 1 2" xfId="9" xr:uid="{00000000-0005-0000-0000-000048000000}"/>
    <cellStyle name="Procent" xfId="1" builtinId="5"/>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23</xdr:row>
      <xdr:rowOff>0</xdr:rowOff>
    </xdr:to>
    <xdr:sp macro="" textlink="">
      <xdr:nvSpPr>
        <xdr:cNvPr id="2" name="shapetype_202" hidden="1">
          <a:extLst>
            <a:ext uri="{FF2B5EF4-FFF2-40B4-BE49-F238E27FC236}">
              <a16:creationId xmlns:a16="http://schemas.microsoft.com/office/drawing/2014/main" id="{55733F8B-0C94-4DE6-BCB3-BE4437C5616F}"/>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 name="shapetype_202" hidden="1">
          <a:extLst>
            <a:ext uri="{FF2B5EF4-FFF2-40B4-BE49-F238E27FC236}">
              <a16:creationId xmlns:a16="http://schemas.microsoft.com/office/drawing/2014/main" id="{F131942D-7990-444E-AF06-6E32880A21AE}"/>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 name="shapetype_202" hidden="1">
          <a:extLst>
            <a:ext uri="{FF2B5EF4-FFF2-40B4-BE49-F238E27FC236}">
              <a16:creationId xmlns:a16="http://schemas.microsoft.com/office/drawing/2014/main" id="{4D46BA0F-AD8D-404D-93B3-D1A6FA977375}"/>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5" name="shapetype_202" hidden="1">
          <a:extLst>
            <a:ext uri="{FF2B5EF4-FFF2-40B4-BE49-F238E27FC236}">
              <a16:creationId xmlns:a16="http://schemas.microsoft.com/office/drawing/2014/main" id="{42A07F66-201B-46E7-81FD-22AE8A64CD2F}"/>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6" name="shapetype_202" hidden="1">
          <a:extLst>
            <a:ext uri="{FF2B5EF4-FFF2-40B4-BE49-F238E27FC236}">
              <a16:creationId xmlns:a16="http://schemas.microsoft.com/office/drawing/2014/main" id="{F490FAFE-F4B2-4831-97ED-FEE9F6FE84B6}"/>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7" name="shapetype_202" hidden="1">
          <a:extLst>
            <a:ext uri="{FF2B5EF4-FFF2-40B4-BE49-F238E27FC236}">
              <a16:creationId xmlns:a16="http://schemas.microsoft.com/office/drawing/2014/main" id="{FB83FEE6-CA01-4799-827E-CAC34C5BD6C7}"/>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8" name="shapetype_202" hidden="1">
          <a:extLst>
            <a:ext uri="{FF2B5EF4-FFF2-40B4-BE49-F238E27FC236}">
              <a16:creationId xmlns:a16="http://schemas.microsoft.com/office/drawing/2014/main" id="{6F0E988C-8115-487F-A8E2-3416DD3E4421}"/>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9" name="shapetype_202" hidden="1">
          <a:extLst>
            <a:ext uri="{FF2B5EF4-FFF2-40B4-BE49-F238E27FC236}">
              <a16:creationId xmlns:a16="http://schemas.microsoft.com/office/drawing/2014/main" id="{BA543FEF-716C-4A40-903C-971552B0BA79}"/>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0" name="shapetype_202" hidden="1">
          <a:extLst>
            <a:ext uri="{FF2B5EF4-FFF2-40B4-BE49-F238E27FC236}">
              <a16:creationId xmlns:a16="http://schemas.microsoft.com/office/drawing/2014/main" id="{3054B0EB-E1FF-4624-A75A-83212778373E}"/>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1" name="shapetype_202" hidden="1">
          <a:extLst>
            <a:ext uri="{FF2B5EF4-FFF2-40B4-BE49-F238E27FC236}">
              <a16:creationId xmlns:a16="http://schemas.microsoft.com/office/drawing/2014/main" id="{AAFB5D1F-5476-40BC-927D-471ADADB587B}"/>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2" name="shapetype_202" hidden="1">
          <a:extLst>
            <a:ext uri="{FF2B5EF4-FFF2-40B4-BE49-F238E27FC236}">
              <a16:creationId xmlns:a16="http://schemas.microsoft.com/office/drawing/2014/main" id="{7F055BF3-D65E-48B0-97F2-4551FFEC7160}"/>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3" name="shapetype_202" hidden="1">
          <a:extLst>
            <a:ext uri="{FF2B5EF4-FFF2-40B4-BE49-F238E27FC236}">
              <a16:creationId xmlns:a16="http://schemas.microsoft.com/office/drawing/2014/main" id="{A55B64FF-8EC3-4C87-AB2C-1CC4CB41F0A1}"/>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4" name="shapetype_202" hidden="1">
          <a:extLst>
            <a:ext uri="{FF2B5EF4-FFF2-40B4-BE49-F238E27FC236}">
              <a16:creationId xmlns:a16="http://schemas.microsoft.com/office/drawing/2014/main" id="{87D187E2-A0EE-487D-B68E-126DF88ED359}"/>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5" name="shapetype_202" hidden="1">
          <a:extLst>
            <a:ext uri="{FF2B5EF4-FFF2-40B4-BE49-F238E27FC236}">
              <a16:creationId xmlns:a16="http://schemas.microsoft.com/office/drawing/2014/main" id="{B11808A9-F39E-4C77-B26F-ED352D01B7A9}"/>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6" name="shapetype_202" hidden="1">
          <a:extLst>
            <a:ext uri="{FF2B5EF4-FFF2-40B4-BE49-F238E27FC236}">
              <a16:creationId xmlns:a16="http://schemas.microsoft.com/office/drawing/2014/main" id="{7E5300CE-E5E1-4126-B2E2-935795DB8BC6}"/>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7" name="shapetype_202" hidden="1">
          <a:extLst>
            <a:ext uri="{FF2B5EF4-FFF2-40B4-BE49-F238E27FC236}">
              <a16:creationId xmlns:a16="http://schemas.microsoft.com/office/drawing/2014/main" id="{52EB1183-E6D9-4778-939F-1045A4AAC692}"/>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8" name="shapetype_202" hidden="1">
          <a:extLst>
            <a:ext uri="{FF2B5EF4-FFF2-40B4-BE49-F238E27FC236}">
              <a16:creationId xmlns:a16="http://schemas.microsoft.com/office/drawing/2014/main" id="{182F1BB4-FE2F-4918-AA03-9023B44AF82C}"/>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9" name="shapetype_202" hidden="1">
          <a:extLst>
            <a:ext uri="{FF2B5EF4-FFF2-40B4-BE49-F238E27FC236}">
              <a16:creationId xmlns:a16="http://schemas.microsoft.com/office/drawing/2014/main" id="{317A0FF6-93AF-460E-A0FA-445BB67FCC63}"/>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0" name="shapetype_202" hidden="1">
          <a:extLst>
            <a:ext uri="{FF2B5EF4-FFF2-40B4-BE49-F238E27FC236}">
              <a16:creationId xmlns:a16="http://schemas.microsoft.com/office/drawing/2014/main" id="{EEB7E4F4-1B2B-4B08-9143-3DDE5809EE2D}"/>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1" name="shapetype_202" hidden="1">
          <a:extLst>
            <a:ext uri="{FF2B5EF4-FFF2-40B4-BE49-F238E27FC236}">
              <a16:creationId xmlns:a16="http://schemas.microsoft.com/office/drawing/2014/main" id="{EBAF2031-7863-4650-BEB2-BCAF49CCB833}"/>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2" name="shapetype_202" hidden="1">
          <a:extLst>
            <a:ext uri="{FF2B5EF4-FFF2-40B4-BE49-F238E27FC236}">
              <a16:creationId xmlns:a16="http://schemas.microsoft.com/office/drawing/2014/main" id="{E0C1FC2D-F62F-43AC-B3DF-A21CA20D1596}"/>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3" name="shapetype_202" hidden="1">
          <a:extLst>
            <a:ext uri="{FF2B5EF4-FFF2-40B4-BE49-F238E27FC236}">
              <a16:creationId xmlns:a16="http://schemas.microsoft.com/office/drawing/2014/main" id="{9D0D514A-ACEE-421C-8207-B37D38F328B5}"/>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4" name="shapetype_202" hidden="1">
          <a:extLst>
            <a:ext uri="{FF2B5EF4-FFF2-40B4-BE49-F238E27FC236}">
              <a16:creationId xmlns:a16="http://schemas.microsoft.com/office/drawing/2014/main" id="{80EA57DF-E7FB-4093-AA6F-A47093F04448}"/>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5" name="shapetype_202" hidden="1">
          <a:extLst>
            <a:ext uri="{FF2B5EF4-FFF2-40B4-BE49-F238E27FC236}">
              <a16:creationId xmlns:a16="http://schemas.microsoft.com/office/drawing/2014/main" id="{AB1FDB8F-BAE0-47AE-94DB-BF24F0A8DF72}"/>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6" name="shapetype_202" hidden="1">
          <a:extLst>
            <a:ext uri="{FF2B5EF4-FFF2-40B4-BE49-F238E27FC236}">
              <a16:creationId xmlns:a16="http://schemas.microsoft.com/office/drawing/2014/main" id="{865B77F7-B8CF-4CE6-BC3E-67E5D913C082}"/>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7" name="shapetype_202" hidden="1">
          <a:extLst>
            <a:ext uri="{FF2B5EF4-FFF2-40B4-BE49-F238E27FC236}">
              <a16:creationId xmlns:a16="http://schemas.microsoft.com/office/drawing/2014/main" id="{9668229A-CF3F-4E2C-848A-B87FF6DF4A0D}"/>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8" name="shapetype_202" hidden="1">
          <a:extLst>
            <a:ext uri="{FF2B5EF4-FFF2-40B4-BE49-F238E27FC236}">
              <a16:creationId xmlns:a16="http://schemas.microsoft.com/office/drawing/2014/main" id="{2F177990-7104-455C-8386-FA8105489F1E}"/>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9" name="shapetype_202" hidden="1">
          <a:extLst>
            <a:ext uri="{FF2B5EF4-FFF2-40B4-BE49-F238E27FC236}">
              <a16:creationId xmlns:a16="http://schemas.microsoft.com/office/drawing/2014/main" id="{5E852229-CAB2-483C-8F57-70CFB922ECAC}"/>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0" name="shapetype_202" hidden="1">
          <a:extLst>
            <a:ext uri="{FF2B5EF4-FFF2-40B4-BE49-F238E27FC236}">
              <a16:creationId xmlns:a16="http://schemas.microsoft.com/office/drawing/2014/main" id="{93829175-B9C7-4E1C-A0B4-F2F5487E3B88}"/>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1" name="shapetype_202" hidden="1">
          <a:extLst>
            <a:ext uri="{FF2B5EF4-FFF2-40B4-BE49-F238E27FC236}">
              <a16:creationId xmlns:a16="http://schemas.microsoft.com/office/drawing/2014/main" id="{D1E0AE9E-1198-4D17-B532-A2D875F75D2F}"/>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2" name="shapetype_202" hidden="1">
          <a:extLst>
            <a:ext uri="{FF2B5EF4-FFF2-40B4-BE49-F238E27FC236}">
              <a16:creationId xmlns:a16="http://schemas.microsoft.com/office/drawing/2014/main" id="{80584D38-CD7A-44CD-BD81-DED5D652BAFB}"/>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3" name="shapetype_202" hidden="1">
          <a:extLst>
            <a:ext uri="{FF2B5EF4-FFF2-40B4-BE49-F238E27FC236}">
              <a16:creationId xmlns:a16="http://schemas.microsoft.com/office/drawing/2014/main" id="{26F3369D-1103-430C-ACB1-BDC79BEB4C0B}"/>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4" name="shapetype_202" hidden="1">
          <a:extLst>
            <a:ext uri="{FF2B5EF4-FFF2-40B4-BE49-F238E27FC236}">
              <a16:creationId xmlns:a16="http://schemas.microsoft.com/office/drawing/2014/main" id="{536AB547-CE69-4B5B-A366-62ABB94C3291}"/>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5" name="shapetype_202" hidden="1">
          <a:extLst>
            <a:ext uri="{FF2B5EF4-FFF2-40B4-BE49-F238E27FC236}">
              <a16:creationId xmlns:a16="http://schemas.microsoft.com/office/drawing/2014/main" id="{8A4FB5A8-C438-4D8F-8177-433D94411829}"/>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6" name="shapetype_202" hidden="1">
          <a:extLst>
            <a:ext uri="{FF2B5EF4-FFF2-40B4-BE49-F238E27FC236}">
              <a16:creationId xmlns:a16="http://schemas.microsoft.com/office/drawing/2014/main" id="{3D8FB6A6-65C6-4315-A6AF-4A213F741E22}"/>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7" name="shapetype_202" hidden="1">
          <a:extLst>
            <a:ext uri="{FF2B5EF4-FFF2-40B4-BE49-F238E27FC236}">
              <a16:creationId xmlns:a16="http://schemas.microsoft.com/office/drawing/2014/main" id="{B8648585-1901-461C-9C8B-CD2F4EAFA1C6}"/>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8" name="shapetype_202" hidden="1">
          <a:extLst>
            <a:ext uri="{FF2B5EF4-FFF2-40B4-BE49-F238E27FC236}">
              <a16:creationId xmlns:a16="http://schemas.microsoft.com/office/drawing/2014/main" id="{5A1EFB47-07E4-4018-8725-8C8419B99DDC}"/>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9" name="shapetype_202" hidden="1">
          <a:extLst>
            <a:ext uri="{FF2B5EF4-FFF2-40B4-BE49-F238E27FC236}">
              <a16:creationId xmlns:a16="http://schemas.microsoft.com/office/drawing/2014/main" id="{D1B67F19-EF99-4A2D-B8E1-C2EC8A155BE6}"/>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0" name="shapetype_202" hidden="1">
          <a:extLst>
            <a:ext uri="{FF2B5EF4-FFF2-40B4-BE49-F238E27FC236}">
              <a16:creationId xmlns:a16="http://schemas.microsoft.com/office/drawing/2014/main" id="{60E31FD0-F43A-415A-A77E-53758E495A50}"/>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1" name="shapetype_202" hidden="1">
          <a:extLst>
            <a:ext uri="{FF2B5EF4-FFF2-40B4-BE49-F238E27FC236}">
              <a16:creationId xmlns:a16="http://schemas.microsoft.com/office/drawing/2014/main" id="{029D79B5-9AE9-4FAC-86C1-624DEFB76151}"/>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2" name="shapetype_202" hidden="1">
          <a:extLst>
            <a:ext uri="{FF2B5EF4-FFF2-40B4-BE49-F238E27FC236}">
              <a16:creationId xmlns:a16="http://schemas.microsoft.com/office/drawing/2014/main" id="{65CCC526-9BDF-4B69-AD51-1DDD325EFFAE}"/>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3" name="shapetype_202" hidden="1">
          <a:extLst>
            <a:ext uri="{FF2B5EF4-FFF2-40B4-BE49-F238E27FC236}">
              <a16:creationId xmlns:a16="http://schemas.microsoft.com/office/drawing/2014/main" id="{7EC0B916-F592-48C2-B535-02CF9A41B25D}"/>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4" name="shapetype_202" hidden="1">
          <a:extLst>
            <a:ext uri="{FF2B5EF4-FFF2-40B4-BE49-F238E27FC236}">
              <a16:creationId xmlns:a16="http://schemas.microsoft.com/office/drawing/2014/main" id="{EA06EBAA-8FBF-4CD5-8313-E9AAB83624E0}"/>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5" name="shapetype_202" hidden="1">
          <a:extLst>
            <a:ext uri="{FF2B5EF4-FFF2-40B4-BE49-F238E27FC236}">
              <a16:creationId xmlns:a16="http://schemas.microsoft.com/office/drawing/2014/main" id="{B1D804E2-C8F1-4047-AD27-907960ED8509}"/>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6" name="shapetype_202" hidden="1">
          <a:extLst>
            <a:ext uri="{FF2B5EF4-FFF2-40B4-BE49-F238E27FC236}">
              <a16:creationId xmlns:a16="http://schemas.microsoft.com/office/drawing/2014/main" id="{FD6602FF-D4A5-46D1-A27E-2A6652485ECC}"/>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7" name="shapetype_202" hidden="1">
          <a:extLst>
            <a:ext uri="{FF2B5EF4-FFF2-40B4-BE49-F238E27FC236}">
              <a16:creationId xmlns:a16="http://schemas.microsoft.com/office/drawing/2014/main" id="{44B86E04-4913-4E4C-BCAD-7792ECFC9D1B}"/>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8" name="shapetype_202" hidden="1">
          <a:extLst>
            <a:ext uri="{FF2B5EF4-FFF2-40B4-BE49-F238E27FC236}">
              <a16:creationId xmlns:a16="http://schemas.microsoft.com/office/drawing/2014/main" id="{BF88AAA3-8A2F-4037-A8E5-B22E687AC733}"/>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9" name="shapetype_202" hidden="1">
          <a:extLst>
            <a:ext uri="{FF2B5EF4-FFF2-40B4-BE49-F238E27FC236}">
              <a16:creationId xmlns:a16="http://schemas.microsoft.com/office/drawing/2014/main" id="{F525BD76-8471-43B8-A78D-64379F8C6E2F}"/>
            </a:ext>
            <a:ext uri="{C183D7F6-B498-43B3-948B-1728B52AA6E4}">
              <adec:decorative xmlns:adec="http://schemas.microsoft.com/office/drawing/2017/decorative" val="1"/>
            </a:ext>
          </a:extLst>
        </xdr:cNvPr>
        <xdr:cNvSpPr>
          <a:spLocks noChangeArrowheads="1"/>
        </xdr:cNvSpPr>
      </xdr:nvSpPr>
      <xdr:spPr bwMode="auto">
        <a:xfrm>
          <a:off x="0" y="0"/>
          <a:ext cx="9467850" cy="468630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lu17/Downloads/Budgetskema%20til%20off.%20og%20private%20tilbud%20med%20guide_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HOLDSFORTEGNELSE"/>
      <sheetName val="OVERORDNET GUIDE"/>
      <sheetName val="BUDGET OFFENTLIGT TILBUD"/>
      <sheetName val="BUDGET PRIVATE TILBUD"/>
      <sheetName val="FLERE EJENDOMME-LEJEMÅL"/>
      <sheetName val="KONCERNNOTE"/>
      <sheetName val="+5 YDELSER OFF."/>
      <sheetName val="+5 YDELSER PRIVAT"/>
      <sheetName val="GUIDE OFFENTLIG"/>
      <sheetName val="GUIDE PRIVAT"/>
    </sheetNames>
    <sheetDataSet>
      <sheetData sheetId="0"/>
      <sheetData sheetId="1"/>
      <sheetData sheetId="2"/>
      <sheetData sheetId="3"/>
      <sheetData sheetId="4">
        <row r="24">
          <cell r="P24">
            <v>0</v>
          </cell>
        </row>
      </sheetData>
      <sheetData sheetId="5"/>
      <sheetData sheetId="6">
        <row r="6">
          <cell r="E6">
            <v>0</v>
          </cell>
        </row>
        <row r="7">
          <cell r="E7">
            <v>0</v>
          </cell>
        </row>
        <row r="8">
          <cell r="E8">
            <v>0</v>
          </cell>
        </row>
        <row r="9">
          <cell r="E9">
            <v>0</v>
          </cell>
        </row>
        <row r="10">
          <cell r="E10">
            <v>0</v>
          </cell>
        </row>
        <row r="11">
          <cell r="E11">
            <v>0</v>
          </cell>
        </row>
        <row r="12">
          <cell r="E12">
            <v>0</v>
          </cell>
        </row>
        <row r="13">
          <cell r="E13">
            <v>0</v>
          </cell>
        </row>
        <row r="14">
          <cell r="E14">
            <v>0</v>
          </cell>
        </row>
        <row r="15">
          <cell r="E15">
            <v>0</v>
          </cell>
        </row>
        <row r="16">
          <cell r="E16">
            <v>0</v>
          </cell>
        </row>
        <row r="17">
          <cell r="E17">
            <v>0</v>
          </cell>
        </row>
        <row r="18">
          <cell r="E18">
            <v>0</v>
          </cell>
        </row>
        <row r="19">
          <cell r="E19">
            <v>0</v>
          </cell>
        </row>
        <row r="20">
          <cell r="E20">
            <v>0</v>
          </cell>
        </row>
        <row r="21">
          <cell r="E21">
            <v>0</v>
          </cell>
        </row>
        <row r="22">
          <cell r="E22">
            <v>0</v>
          </cell>
        </row>
      </sheetData>
      <sheetData sheetId="7"/>
      <sheetData sheetId="8"/>
      <sheetData sheetId="9"/>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739B0-FFA6-4FB7-ADF7-8C80CB1B1569}">
  <dimension ref="A1:A16"/>
  <sheetViews>
    <sheetView workbookViewId="0">
      <selection activeCell="I24" sqref="I24"/>
    </sheetView>
  </sheetViews>
  <sheetFormatPr defaultRowHeight="14.5" x14ac:dyDescent="0.35"/>
  <sheetData>
    <row r="1" spans="1:1" x14ac:dyDescent="0.35">
      <c r="A1" s="14" t="s">
        <v>84</v>
      </c>
    </row>
    <row r="3" spans="1:1" x14ac:dyDescent="0.35">
      <c r="A3" t="s">
        <v>153</v>
      </c>
    </row>
    <row r="4" spans="1:1" x14ac:dyDescent="0.35">
      <c r="A4" t="s">
        <v>85</v>
      </c>
    </row>
    <row r="5" spans="1:1" x14ac:dyDescent="0.35">
      <c r="A5" t="s">
        <v>155</v>
      </c>
    </row>
    <row r="7" spans="1:1" x14ac:dyDescent="0.35">
      <c r="A7" t="s">
        <v>115</v>
      </c>
    </row>
    <row r="8" spans="1:1" x14ac:dyDescent="0.35">
      <c r="A8" t="s">
        <v>86</v>
      </c>
    </row>
    <row r="9" spans="1:1" x14ac:dyDescent="0.35">
      <c r="A9" t="s">
        <v>156</v>
      </c>
    </row>
    <row r="11" spans="1:1" x14ac:dyDescent="0.35">
      <c r="A11" t="s">
        <v>116</v>
      </c>
    </row>
    <row r="13" spans="1:1" x14ac:dyDescent="0.35">
      <c r="A13" t="s">
        <v>157</v>
      </c>
    </row>
    <row r="14" spans="1:1" x14ac:dyDescent="0.35">
      <c r="A14" t="s">
        <v>158</v>
      </c>
    </row>
    <row r="16" spans="1:1" x14ac:dyDescent="0.35">
      <c r="A16" t="s">
        <v>120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
  <sheetViews>
    <sheetView tabSelected="1" zoomScale="80" zoomScaleNormal="80" workbookViewId="0">
      <selection activeCell="L2" sqref="L2"/>
    </sheetView>
  </sheetViews>
  <sheetFormatPr defaultRowHeight="14.5" x14ac:dyDescent="0.35"/>
  <cols>
    <col min="1" max="1" width="67.453125" customWidth="1"/>
    <col min="2" max="3" width="20.54296875" customWidth="1"/>
    <col min="4" max="4" width="23.81640625" customWidth="1"/>
    <col min="6" max="7" width="37.26953125" customWidth="1"/>
  </cols>
  <sheetData>
    <row r="1" spans="1:7" ht="137.15" customHeight="1" thickBot="1" x14ac:dyDescent="0.4">
      <c r="A1" s="155" t="s">
        <v>83</v>
      </c>
      <c r="B1" s="155"/>
      <c r="C1" s="155"/>
    </row>
    <row r="2" spans="1:7" ht="43.5" customHeight="1" thickBot="1" x14ac:dyDescent="0.4">
      <c r="A2" s="29" t="s">
        <v>16</v>
      </c>
      <c r="B2" s="31" t="s">
        <v>82</v>
      </c>
      <c r="C2" s="29" t="s">
        <v>117</v>
      </c>
      <c r="D2" s="30" t="s">
        <v>118</v>
      </c>
      <c r="F2" s="25" t="s">
        <v>122</v>
      </c>
      <c r="G2" s="15" t="s">
        <v>119</v>
      </c>
    </row>
    <row r="3" spans="1:7" ht="15" thickBot="1" x14ac:dyDescent="0.4">
      <c r="A3" s="26" t="s">
        <v>12</v>
      </c>
      <c r="B3" s="27">
        <v>0</v>
      </c>
      <c r="C3" s="28"/>
      <c r="D3" s="11">
        <f>B3</f>
        <v>0</v>
      </c>
      <c r="F3" s="22">
        <f>'Indberettet Budget 2024'!E32</f>
        <v>0</v>
      </c>
      <c r="G3" s="23">
        <f>+B3-F3</f>
        <v>0</v>
      </c>
    </row>
    <row r="4" spans="1:7" ht="15" thickBot="1" x14ac:dyDescent="0.4">
      <c r="A4" s="1" t="s">
        <v>17</v>
      </c>
      <c r="B4" s="16">
        <v>0</v>
      </c>
      <c r="C4" s="8"/>
      <c r="D4" s="2">
        <f>B4</f>
        <v>0</v>
      </c>
      <c r="F4" s="8"/>
      <c r="G4" s="4"/>
    </row>
    <row r="5" spans="1:7" ht="15" thickBot="1" x14ac:dyDescent="0.4">
      <c r="A5" s="3" t="s">
        <v>0</v>
      </c>
      <c r="B5" s="17"/>
      <c r="C5" s="19">
        <f>IFERROR(B4/B3,0)</f>
        <v>0</v>
      </c>
      <c r="D5" s="13">
        <f>C5</f>
        <v>0</v>
      </c>
      <c r="F5" s="8"/>
      <c r="G5" s="4"/>
    </row>
    <row r="6" spans="1:7" ht="15" thickBot="1" x14ac:dyDescent="0.4">
      <c r="A6" s="1" t="s">
        <v>81</v>
      </c>
      <c r="B6" s="16">
        <v>0</v>
      </c>
      <c r="C6" s="8"/>
      <c r="D6" s="2">
        <f>B6</f>
        <v>0</v>
      </c>
      <c r="F6" s="8"/>
      <c r="G6" s="4"/>
    </row>
    <row r="7" spans="1:7" ht="15" thickBot="1" x14ac:dyDescent="0.4">
      <c r="A7" s="3" t="s">
        <v>80</v>
      </c>
      <c r="B7" s="16">
        <v>0</v>
      </c>
      <c r="C7" s="8"/>
      <c r="D7" s="2">
        <f>B7</f>
        <v>0</v>
      </c>
      <c r="F7" s="8"/>
      <c r="G7" s="4"/>
    </row>
    <row r="8" spans="1:7" ht="15" thickBot="1" x14ac:dyDescent="0.4">
      <c r="A8" s="1" t="s">
        <v>1</v>
      </c>
      <c r="B8" s="16">
        <v>0</v>
      </c>
      <c r="C8" s="8"/>
      <c r="D8" s="2">
        <f>B8</f>
        <v>0</v>
      </c>
      <c r="F8" s="6">
        <f>'Indberettet Budget 2024'!E37</f>
        <v>0</v>
      </c>
      <c r="G8" s="7">
        <f t="shared" ref="G8:G13" si="0">+B8-F8</f>
        <v>0</v>
      </c>
    </row>
    <row r="9" spans="1:7" ht="15" thickBot="1" x14ac:dyDescent="0.4">
      <c r="A9" s="1" t="s">
        <v>2</v>
      </c>
      <c r="B9" s="16">
        <v>0</v>
      </c>
      <c r="C9" s="8"/>
      <c r="D9" s="2">
        <f t="shared" ref="D9:D13" si="1">B9</f>
        <v>0</v>
      </c>
      <c r="F9" s="6"/>
      <c r="G9" s="7">
        <f t="shared" si="0"/>
        <v>0</v>
      </c>
    </row>
    <row r="10" spans="1:7" ht="15" thickBot="1" x14ac:dyDescent="0.4">
      <c r="A10" s="1" t="s">
        <v>3</v>
      </c>
      <c r="B10" s="16">
        <v>0</v>
      </c>
      <c r="C10" s="8"/>
      <c r="D10" s="2">
        <f t="shared" si="1"/>
        <v>0</v>
      </c>
      <c r="F10" s="6">
        <f>'Indberettet Budget 2024'!E38</f>
        <v>0</v>
      </c>
      <c r="G10" s="7">
        <f t="shared" si="0"/>
        <v>0</v>
      </c>
    </row>
    <row r="11" spans="1:7" ht="15" thickBot="1" x14ac:dyDescent="0.4">
      <c r="A11" s="1" t="s">
        <v>4</v>
      </c>
      <c r="B11" s="16">
        <v>0</v>
      </c>
      <c r="C11" s="8"/>
      <c r="D11" s="2">
        <f t="shared" si="1"/>
        <v>0</v>
      </c>
      <c r="F11" s="6">
        <f>'Indberettet Budget 2024'!E41</f>
        <v>0</v>
      </c>
      <c r="G11" s="7">
        <f t="shared" si="0"/>
        <v>0</v>
      </c>
    </row>
    <row r="12" spans="1:7" ht="15" thickBot="1" x14ac:dyDescent="0.4">
      <c r="A12" s="1" t="s">
        <v>5</v>
      </c>
      <c r="B12" s="16">
        <v>0</v>
      </c>
      <c r="C12" s="8"/>
      <c r="D12" s="2">
        <f t="shared" si="1"/>
        <v>0</v>
      </c>
      <c r="F12" s="6">
        <f>'Indberettet Budget 2024'!E40</f>
        <v>0</v>
      </c>
      <c r="G12" s="7">
        <f t="shared" si="0"/>
        <v>0</v>
      </c>
    </row>
    <row r="13" spans="1:7" ht="15" thickBot="1" x14ac:dyDescent="0.4">
      <c r="A13" s="1" t="s">
        <v>6</v>
      </c>
      <c r="B13" s="16">
        <v>0</v>
      </c>
      <c r="C13" s="8"/>
      <c r="D13" s="2">
        <f t="shared" si="1"/>
        <v>0</v>
      </c>
      <c r="F13" s="6">
        <f>'Indberettet Budget 2024'!E62</f>
        <v>0</v>
      </c>
      <c r="G13" s="7">
        <f t="shared" si="0"/>
        <v>0</v>
      </c>
    </row>
    <row r="14" spans="1:7" ht="15" thickBot="1" x14ac:dyDescent="0.4">
      <c r="A14" s="3" t="s">
        <v>7</v>
      </c>
      <c r="B14" s="17"/>
      <c r="C14" s="19">
        <f>IFERROR((B8+B9+B10+B11+B12)/B3,0)</f>
        <v>0</v>
      </c>
      <c r="D14" s="13">
        <f>C14</f>
        <v>0</v>
      </c>
      <c r="F14" s="8"/>
      <c r="G14" s="4"/>
    </row>
    <row r="15" spans="1:7" ht="15" thickBot="1" x14ac:dyDescent="0.4">
      <c r="A15" s="3" t="s">
        <v>8</v>
      </c>
      <c r="B15" s="17"/>
      <c r="C15" s="19">
        <f>IFERROR(B13/B3,0)</f>
        <v>0</v>
      </c>
      <c r="D15" s="13">
        <f>C15</f>
        <v>0</v>
      </c>
      <c r="F15" s="8"/>
      <c r="G15" s="4"/>
    </row>
    <row r="16" spans="1:7" ht="15" thickBot="1" x14ac:dyDescent="0.4">
      <c r="A16" s="1" t="s">
        <v>13</v>
      </c>
      <c r="B16" s="16">
        <v>0</v>
      </c>
      <c r="C16" s="8"/>
      <c r="D16" s="4"/>
      <c r="F16" s="6">
        <f>'Indberettet Budget 2024'!E57</f>
        <v>0</v>
      </c>
      <c r="G16" s="7">
        <f>+B16-F16</f>
        <v>0</v>
      </c>
    </row>
    <row r="17" spans="1:13" ht="15" thickBot="1" x14ac:dyDescent="0.4">
      <c r="A17" s="3" t="s">
        <v>9</v>
      </c>
      <c r="B17" s="17"/>
      <c r="C17" s="19">
        <f>IFERROR(B16/B3,0)</f>
        <v>0</v>
      </c>
      <c r="D17" s="13">
        <f>C17</f>
        <v>0</v>
      </c>
      <c r="F17" s="8"/>
      <c r="G17" s="4"/>
      <c r="M17" s="10"/>
    </row>
    <row r="18" spans="1:13" ht="15" thickBot="1" x14ac:dyDescent="0.4">
      <c r="A18" s="1" t="s">
        <v>14</v>
      </c>
      <c r="B18" s="16">
        <v>0</v>
      </c>
      <c r="C18" s="8"/>
      <c r="D18" s="4"/>
      <c r="F18" s="6">
        <f>'Indberettet Budget 2024'!E51</f>
        <v>0</v>
      </c>
      <c r="G18" s="7">
        <f>+B18-F18</f>
        <v>0</v>
      </c>
    </row>
    <row r="19" spans="1:13" ht="15" thickBot="1" x14ac:dyDescent="0.4">
      <c r="A19" s="3" t="s">
        <v>10</v>
      </c>
      <c r="B19" s="17"/>
      <c r="C19" s="19">
        <f>IFERROR(B18/B3,0)</f>
        <v>0</v>
      </c>
      <c r="D19" s="13">
        <f>C19</f>
        <v>0</v>
      </c>
      <c r="F19" s="8"/>
      <c r="G19" s="4"/>
    </row>
    <row r="20" spans="1:13" ht="15" thickBot="1" x14ac:dyDescent="0.4">
      <c r="A20" s="1" t="s">
        <v>15</v>
      </c>
      <c r="B20" s="16">
        <v>0</v>
      </c>
      <c r="C20" s="8"/>
      <c r="D20" s="4"/>
      <c r="F20" s="12">
        <f>SUM('Indberettet Budget 2024'!E72,'Indberettet Budget 2024'!E75,'Indberettet Budget 2024'!E85)</f>
        <v>0</v>
      </c>
      <c r="G20" s="24">
        <f>+B20-F20</f>
        <v>0</v>
      </c>
    </row>
    <row r="21" spans="1:13" ht="20.5" thickBot="1" x14ac:dyDescent="0.4">
      <c r="A21" s="5" t="s">
        <v>11</v>
      </c>
      <c r="B21" s="18"/>
      <c r="C21" s="20">
        <f>IFERROR(B20/B3,0)</f>
        <v>0</v>
      </c>
      <c r="D21" s="21">
        <f>C21</f>
        <v>0</v>
      </c>
      <c r="F21" s="43" t="s">
        <v>114</v>
      </c>
      <c r="G21" s="42">
        <f>SUM(G8:G20)</f>
        <v>0</v>
      </c>
    </row>
    <row r="22" spans="1:13" ht="33" customHeight="1" thickBot="1" x14ac:dyDescent="0.4">
      <c r="A22" s="29" t="s">
        <v>121</v>
      </c>
      <c r="B22" s="33"/>
      <c r="C22" s="34">
        <f>SUM(C5+C14+C15+C17+C19+C21)</f>
        <v>0</v>
      </c>
      <c r="D22" s="35"/>
      <c r="F22" s="40" t="s">
        <v>154</v>
      </c>
      <c r="G22" s="41">
        <f>G3-G21</f>
        <v>0</v>
      </c>
    </row>
    <row r="23" spans="1:13" ht="20.5" thickBot="1" x14ac:dyDescent="0.4">
      <c r="A23" s="36"/>
      <c r="B23" s="37"/>
      <c r="C23" s="38"/>
      <c r="D23" s="39"/>
      <c r="F23" s="9" t="s">
        <v>159</v>
      </c>
      <c r="G23" s="32" t="str">
        <f>IFERROR(G22/F3,"0")</f>
        <v>0</v>
      </c>
    </row>
    <row r="24" spans="1:13" ht="15" thickBot="1" x14ac:dyDescent="0.4">
      <c r="A24" s="163" t="s">
        <v>160</v>
      </c>
      <c r="B24" s="164">
        <f>B4</f>
        <v>0</v>
      </c>
      <c r="C24" s="38"/>
      <c r="D24" s="39"/>
    </row>
    <row r="25" spans="1:13" ht="15" thickBot="1" x14ac:dyDescent="0.4">
      <c r="A25" s="165" t="s">
        <v>161</v>
      </c>
      <c r="B25" s="164">
        <f>'Indberettet Budget 2024'!E96-'Indberettet Budget 2024'!E97</f>
        <v>0</v>
      </c>
      <c r="C25" s="38"/>
      <c r="D25" s="39"/>
      <c r="F25" s="40" t="s">
        <v>123</v>
      </c>
      <c r="G25" s="41">
        <f>IF(G23&lt;-0.05,(G23+0.05)*F3*-1,IF(G23&gt;0.05,(G23-0.05)*F3*-1,0))</f>
        <v>0</v>
      </c>
    </row>
    <row r="26" spans="1:13" ht="15" thickBot="1" x14ac:dyDescent="0.4">
      <c r="A26" s="166" t="s">
        <v>162</v>
      </c>
      <c r="B26" s="164">
        <f>B24-B25</f>
        <v>0</v>
      </c>
    </row>
  </sheetData>
  <mergeCells count="1">
    <mergeCell ref="A1:C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1F196-2AD4-458B-819D-228A7F2CB729}">
  <sheetPr>
    <tabColor theme="7" tint="0.39997558519241921"/>
  </sheetPr>
  <dimension ref="A1:J151"/>
  <sheetViews>
    <sheetView zoomScaleNormal="100" workbookViewId="0">
      <selection activeCell="A87" sqref="A87"/>
    </sheetView>
  </sheetViews>
  <sheetFormatPr defaultColWidth="9.1796875" defaultRowHeight="13.5" x14ac:dyDescent="0.35"/>
  <cols>
    <col min="1" max="1" width="84.7265625" style="44" customWidth="1"/>
    <col min="2" max="2" width="11.7265625" style="44" customWidth="1"/>
    <col min="3" max="3" width="7.26953125" style="44" customWidth="1"/>
    <col min="4" max="4" width="10.7265625" style="44" customWidth="1"/>
    <col min="5" max="5" width="13.81640625" style="44" customWidth="1"/>
    <col min="6" max="6" width="13.7265625" style="44" customWidth="1"/>
    <col min="7" max="7" width="16.7265625" style="44" customWidth="1"/>
    <col min="8" max="8" width="3.7265625" style="44" customWidth="1"/>
    <col min="9" max="9" width="43.7265625" style="48" customWidth="1"/>
    <col min="10" max="16384" width="9.1796875" style="44"/>
  </cols>
  <sheetData>
    <row r="1" spans="1:9" ht="20.5" x14ac:dyDescent="0.45">
      <c r="A1" s="156" t="s">
        <v>87</v>
      </c>
      <c r="B1" s="157"/>
      <c r="C1" s="157"/>
      <c r="D1" s="157"/>
      <c r="E1" s="157"/>
      <c r="I1" s="51"/>
    </row>
    <row r="2" spans="1:9" ht="19" thickBot="1" x14ac:dyDescent="0.5">
      <c r="B2" s="45"/>
      <c r="I2" s="137" t="s">
        <v>147</v>
      </c>
    </row>
    <row r="3" spans="1:9" ht="15" thickBot="1" x14ac:dyDescent="0.4">
      <c r="A3" s="158" t="s">
        <v>88</v>
      </c>
      <c r="B3" s="159"/>
      <c r="C3" s="159"/>
      <c r="D3" s="160"/>
      <c r="I3" s="142" t="s">
        <v>148</v>
      </c>
    </row>
    <row r="4" spans="1:9" ht="15" thickBot="1" x14ac:dyDescent="0.4">
      <c r="B4" s="45"/>
      <c r="I4" s="139"/>
    </row>
    <row r="5" spans="1:9" ht="15" customHeight="1" x14ac:dyDescent="0.35">
      <c r="A5" s="53" t="s">
        <v>124</v>
      </c>
      <c r="B5" s="54"/>
      <c r="C5" s="55"/>
      <c r="D5" s="95" t="s">
        <v>89</v>
      </c>
      <c r="E5" s="56"/>
      <c r="F5" s="55"/>
      <c r="G5" s="55"/>
      <c r="I5" s="142" t="s">
        <v>149</v>
      </c>
    </row>
    <row r="6" spans="1:9" ht="15" customHeight="1" x14ac:dyDescent="0.35">
      <c r="A6" s="57" t="s">
        <v>125</v>
      </c>
      <c r="B6" s="54"/>
      <c r="C6" s="55"/>
      <c r="D6" s="58"/>
      <c r="E6" s="55"/>
      <c r="F6" s="55"/>
      <c r="G6" s="55"/>
      <c r="I6" s="141"/>
    </row>
    <row r="7" spans="1:9" ht="15" customHeight="1" x14ac:dyDescent="0.35">
      <c r="A7" s="57" t="s">
        <v>126</v>
      </c>
      <c r="B7" s="54"/>
      <c r="C7" s="55"/>
      <c r="D7" s="58"/>
      <c r="E7" s="55"/>
      <c r="F7" s="55"/>
      <c r="G7" s="55"/>
      <c r="I7" s="143" t="s">
        <v>150</v>
      </c>
    </row>
    <row r="8" spans="1:9" ht="15" customHeight="1" x14ac:dyDescent="0.35">
      <c r="A8" s="57" t="s">
        <v>127</v>
      </c>
      <c r="B8" s="54"/>
      <c r="C8" s="55"/>
      <c r="D8" s="58"/>
      <c r="E8" s="55"/>
      <c r="F8" s="55"/>
      <c r="G8" s="55"/>
      <c r="I8" s="140"/>
    </row>
    <row r="9" spans="1:9" ht="16.5" customHeight="1" thickBot="1" x14ac:dyDescent="0.4">
      <c r="A9" s="59" t="s">
        <v>128</v>
      </c>
      <c r="B9" s="54"/>
      <c r="C9" s="55"/>
      <c r="D9" s="96" t="s">
        <v>90</v>
      </c>
      <c r="E9" s="60"/>
      <c r="F9" s="55"/>
      <c r="G9" s="55"/>
      <c r="I9" s="138"/>
    </row>
    <row r="10" spans="1:9" ht="15.75" customHeight="1" x14ac:dyDescent="0.35">
      <c r="B10" s="102"/>
      <c r="I10" s="140"/>
    </row>
    <row r="11" spans="1:9" x14ac:dyDescent="0.35">
      <c r="B11" s="45"/>
      <c r="I11" s="140"/>
    </row>
    <row r="12" spans="1:9" x14ac:dyDescent="0.35">
      <c r="B12" s="148"/>
      <c r="I12" s="140"/>
    </row>
    <row r="13" spans="1:9" ht="20.5" x14ac:dyDescent="0.45">
      <c r="A13" s="151" t="s">
        <v>18</v>
      </c>
      <c r="B13" s="97"/>
      <c r="C13" s="98"/>
      <c r="D13" s="97"/>
      <c r="E13" s="95" t="s">
        <v>19</v>
      </c>
      <c r="I13" s="140"/>
    </row>
    <row r="14" spans="1:9" x14ac:dyDescent="0.35">
      <c r="B14" s="97"/>
      <c r="C14" s="98"/>
      <c r="D14" s="98"/>
      <c r="E14" s="99"/>
      <c r="F14" s="47"/>
      <c r="G14" s="95" t="s">
        <v>20</v>
      </c>
      <c r="H14" s="47"/>
      <c r="I14" s="140"/>
    </row>
    <row r="15" spans="1:9" ht="14.5" x14ac:dyDescent="0.35">
      <c r="A15" s="94" t="s">
        <v>21</v>
      </c>
      <c r="B15" s="95" t="s">
        <v>22</v>
      </c>
      <c r="C15" s="98"/>
      <c r="D15" s="95" t="s">
        <v>23</v>
      </c>
      <c r="E15" s="95" t="s">
        <v>24</v>
      </c>
      <c r="F15" s="95" t="s">
        <v>25</v>
      </c>
      <c r="G15" s="95" t="s">
        <v>26</v>
      </c>
      <c r="H15" s="47"/>
      <c r="I15" s="143" t="s">
        <v>150</v>
      </c>
    </row>
    <row r="16" spans="1:9" x14ac:dyDescent="0.35">
      <c r="B16" s="97"/>
      <c r="C16" s="98"/>
      <c r="D16" s="98"/>
      <c r="E16" s="100"/>
      <c r="F16" s="100"/>
      <c r="G16" s="85"/>
      <c r="H16" s="47"/>
      <c r="I16" s="140"/>
    </row>
    <row r="17" spans="1:9" ht="14.5" x14ac:dyDescent="0.35">
      <c r="A17" s="101" t="s">
        <v>27</v>
      </c>
      <c r="B17" s="49"/>
      <c r="C17" s="48"/>
      <c r="D17" s="49"/>
      <c r="E17" s="85"/>
      <c r="F17" s="85"/>
      <c r="G17" s="85"/>
      <c r="H17" s="47"/>
      <c r="I17" s="143" t="s">
        <v>151</v>
      </c>
    </row>
    <row r="18" spans="1:9" x14ac:dyDescent="0.35">
      <c r="A18" s="101" t="s">
        <v>129</v>
      </c>
      <c r="B18" s="49"/>
      <c r="C18" s="48"/>
      <c r="D18" s="49"/>
      <c r="E18" s="85"/>
      <c r="F18" s="85"/>
      <c r="G18" s="85"/>
      <c r="H18" s="47"/>
      <c r="I18" s="51"/>
    </row>
    <row r="19" spans="1:9" x14ac:dyDescent="0.35">
      <c r="A19" s="112" t="s">
        <v>91</v>
      </c>
      <c r="B19" s="113"/>
      <c r="C19" s="48" t="s">
        <v>28</v>
      </c>
      <c r="D19" s="118"/>
      <c r="E19" s="85">
        <f t="shared" ref="E19:E23" si="0">+B19*D19</f>
        <v>0</v>
      </c>
      <c r="F19" s="85"/>
      <c r="G19" s="109" t="s">
        <v>130</v>
      </c>
      <c r="H19" s="48"/>
      <c r="I19" s="51"/>
    </row>
    <row r="20" spans="1:9" x14ac:dyDescent="0.35">
      <c r="A20" s="114" t="s">
        <v>91</v>
      </c>
      <c r="B20" s="115"/>
      <c r="C20" s="48" t="s">
        <v>28</v>
      </c>
      <c r="D20" s="119"/>
      <c r="E20" s="85">
        <f t="shared" si="0"/>
        <v>0</v>
      </c>
      <c r="F20" s="85"/>
      <c r="G20" s="109" t="s">
        <v>130</v>
      </c>
      <c r="H20" s="48"/>
      <c r="I20" s="51"/>
    </row>
    <row r="21" spans="1:9" x14ac:dyDescent="0.35">
      <c r="A21" s="114" t="s">
        <v>91</v>
      </c>
      <c r="B21" s="115"/>
      <c r="C21" s="48" t="s">
        <v>28</v>
      </c>
      <c r="D21" s="119"/>
      <c r="E21" s="85">
        <f t="shared" si="0"/>
        <v>0</v>
      </c>
      <c r="F21" s="85"/>
      <c r="G21" s="109" t="s">
        <v>130</v>
      </c>
      <c r="H21" s="48"/>
      <c r="I21" s="51"/>
    </row>
    <row r="22" spans="1:9" x14ac:dyDescent="0.35">
      <c r="A22" s="114" t="s">
        <v>91</v>
      </c>
      <c r="B22" s="115"/>
      <c r="C22" s="48" t="s">
        <v>28</v>
      </c>
      <c r="D22" s="119"/>
      <c r="E22" s="85">
        <f t="shared" si="0"/>
        <v>0</v>
      </c>
      <c r="F22" s="85"/>
      <c r="G22" s="109" t="s">
        <v>130</v>
      </c>
      <c r="H22" s="48"/>
      <c r="I22" s="51"/>
    </row>
    <row r="23" spans="1:9" x14ac:dyDescent="0.35">
      <c r="A23" s="116" t="s">
        <v>91</v>
      </c>
      <c r="B23" s="117"/>
      <c r="C23" s="48" t="s">
        <v>28</v>
      </c>
      <c r="D23" s="120"/>
      <c r="E23" s="85">
        <f t="shared" si="0"/>
        <v>0</v>
      </c>
      <c r="F23" s="85"/>
      <c r="G23" s="109" t="s">
        <v>130</v>
      </c>
      <c r="H23" s="48"/>
      <c r="I23" s="51"/>
    </row>
    <row r="24" spans="1:9" x14ac:dyDescent="0.35">
      <c r="A24" s="94" t="s">
        <v>131</v>
      </c>
      <c r="B24" s="55"/>
      <c r="C24" s="55"/>
      <c r="D24" s="55"/>
      <c r="E24" s="153">
        <f>SUM(E19:E23,'[1]+5 YDELSER OFF.'!E6:E22)</f>
        <v>0</v>
      </c>
      <c r="F24" s="81"/>
      <c r="G24" s="81"/>
      <c r="H24" s="48"/>
      <c r="I24" s="51"/>
    </row>
    <row r="25" spans="1:9" x14ac:dyDescent="0.35">
      <c r="A25" s="149"/>
      <c r="B25" s="81"/>
      <c r="C25" s="81"/>
      <c r="D25" s="81"/>
      <c r="E25" s="149"/>
      <c r="F25" s="81"/>
      <c r="G25" s="81"/>
      <c r="H25" s="48"/>
      <c r="I25" s="51"/>
    </row>
    <row r="26" spans="1:9" x14ac:dyDescent="0.35">
      <c r="A26" s="94" t="s">
        <v>29</v>
      </c>
      <c r="B26" s="66"/>
      <c r="C26" s="66"/>
      <c r="D26" s="67"/>
      <c r="E26" s="85"/>
      <c r="F26" s="64"/>
      <c r="G26" s="64"/>
      <c r="H26" s="52"/>
      <c r="I26" s="51"/>
    </row>
    <row r="27" spans="1:9" x14ac:dyDescent="0.35">
      <c r="A27" s="68" t="s">
        <v>92</v>
      </c>
      <c r="B27" s="66"/>
      <c r="C27" s="62"/>
      <c r="D27" s="66"/>
      <c r="E27" s="64"/>
      <c r="F27" s="108" t="s">
        <v>30</v>
      </c>
      <c r="G27" s="92"/>
      <c r="H27" s="52"/>
      <c r="I27" s="51"/>
    </row>
    <row r="28" spans="1:9" x14ac:dyDescent="0.35">
      <c r="A28" s="69" t="s">
        <v>93</v>
      </c>
      <c r="B28" s="61"/>
      <c r="C28" s="62"/>
      <c r="D28" s="61"/>
      <c r="E28" s="65">
        <v>0</v>
      </c>
      <c r="F28" s="85"/>
      <c r="G28" s="64"/>
      <c r="H28" s="52"/>
      <c r="I28" s="51"/>
    </row>
    <row r="29" spans="1:9" x14ac:dyDescent="0.35">
      <c r="A29" s="63" t="s">
        <v>91</v>
      </c>
      <c r="B29" s="70"/>
      <c r="C29" s="48" t="s">
        <v>28</v>
      </c>
      <c r="D29" s="71"/>
      <c r="E29" s="85">
        <f>+B29*D29</f>
        <v>0</v>
      </c>
      <c r="F29" s="85"/>
      <c r="G29" s="64"/>
      <c r="H29" s="52"/>
      <c r="I29" s="51"/>
    </row>
    <row r="30" spans="1:9" x14ac:dyDescent="0.35">
      <c r="A30" s="147" t="s">
        <v>132</v>
      </c>
      <c r="B30" s="64"/>
      <c r="C30" s="64"/>
      <c r="D30" s="64"/>
      <c r="E30" s="136">
        <f>SUM(E28:E29)</f>
        <v>0</v>
      </c>
      <c r="F30" s="136">
        <f>SUM(F27)</f>
        <v>0</v>
      </c>
      <c r="G30" s="64"/>
      <c r="H30" s="52"/>
      <c r="I30" s="51"/>
    </row>
    <row r="31" spans="1:9" ht="14" thickBot="1" x14ac:dyDescent="0.4">
      <c r="A31" s="94"/>
      <c r="B31" s="72"/>
      <c r="C31" s="55"/>
      <c r="D31" s="55"/>
      <c r="E31" s="127"/>
      <c r="F31" s="81"/>
      <c r="G31" s="81"/>
      <c r="H31" s="50"/>
      <c r="I31" s="51"/>
    </row>
    <row r="32" spans="1:9" ht="14" thickBot="1" x14ac:dyDescent="0.4">
      <c r="A32" s="94" t="s">
        <v>31</v>
      </c>
      <c r="B32" s="72"/>
      <c r="C32" s="55"/>
      <c r="D32" s="55"/>
      <c r="E32" s="126">
        <f>E24+E30+F30</f>
        <v>0</v>
      </c>
      <c r="F32" s="81"/>
      <c r="G32" s="81"/>
      <c r="H32" s="50"/>
      <c r="I32" s="51"/>
    </row>
    <row r="33" spans="1:9" x14ac:dyDescent="0.35">
      <c r="A33" s="94"/>
      <c r="B33" s="72"/>
      <c r="C33" s="55"/>
      <c r="D33" s="55"/>
      <c r="E33" s="72"/>
      <c r="F33" s="82"/>
      <c r="G33" s="82"/>
      <c r="H33" s="50"/>
      <c r="I33" s="51"/>
    </row>
    <row r="34" spans="1:9" x14ac:dyDescent="0.35">
      <c r="A34" s="94" t="s">
        <v>32</v>
      </c>
      <c r="B34" s="55"/>
      <c r="C34" s="55"/>
      <c r="D34" s="55"/>
      <c r="E34" s="55"/>
      <c r="F34" s="82"/>
      <c r="G34" s="82"/>
      <c r="H34" s="50"/>
      <c r="I34" s="51"/>
    </row>
    <row r="35" spans="1:9" x14ac:dyDescent="0.35">
      <c r="C35" s="55"/>
      <c r="D35" s="47" t="s">
        <v>22</v>
      </c>
      <c r="E35" s="55"/>
      <c r="F35" s="82"/>
      <c r="G35" s="82"/>
      <c r="H35" s="50"/>
      <c r="I35" s="51"/>
    </row>
    <row r="36" spans="1:9" ht="14.5" x14ac:dyDescent="0.35">
      <c r="A36" s="94" t="s">
        <v>33</v>
      </c>
      <c r="C36" s="55"/>
      <c r="D36" s="47" t="s">
        <v>34</v>
      </c>
      <c r="E36" s="55"/>
      <c r="F36" s="82"/>
      <c r="G36" s="82"/>
      <c r="H36" s="50"/>
      <c r="I36" s="144" t="s">
        <v>150</v>
      </c>
    </row>
    <row r="37" spans="1:9" x14ac:dyDescent="0.35">
      <c r="A37" s="44" t="s">
        <v>35</v>
      </c>
      <c r="C37" s="62"/>
      <c r="D37" s="124">
        <v>0</v>
      </c>
      <c r="E37" s="121"/>
      <c r="F37" s="82"/>
      <c r="G37" s="82"/>
      <c r="H37" s="50"/>
      <c r="I37" s="145"/>
    </row>
    <row r="38" spans="1:9" x14ac:dyDescent="0.35">
      <c r="A38" s="102" t="s">
        <v>133</v>
      </c>
      <c r="C38" s="62"/>
      <c r="D38" s="123">
        <v>0</v>
      </c>
      <c r="E38" s="122"/>
      <c r="F38" s="82"/>
      <c r="G38" s="82"/>
      <c r="H38" s="50"/>
      <c r="I38" s="145"/>
    </row>
    <row r="39" spans="1:9" x14ac:dyDescent="0.35">
      <c r="A39" s="102" t="s">
        <v>134</v>
      </c>
      <c r="C39" s="62"/>
      <c r="D39" s="124">
        <v>0</v>
      </c>
      <c r="E39" s="121"/>
      <c r="F39" s="82"/>
      <c r="G39" s="82"/>
      <c r="H39" s="50"/>
      <c r="I39" s="145"/>
    </row>
    <row r="40" spans="1:9" x14ac:dyDescent="0.35">
      <c r="A40" s="44" t="s">
        <v>135</v>
      </c>
      <c r="C40" s="62"/>
      <c r="D40" s="123">
        <v>0</v>
      </c>
      <c r="E40" s="129"/>
      <c r="F40" s="82"/>
      <c r="G40" s="82"/>
      <c r="H40" s="50"/>
      <c r="I40" s="145"/>
    </row>
    <row r="41" spans="1:9" x14ac:dyDescent="0.35">
      <c r="A41" s="44" t="s">
        <v>36</v>
      </c>
      <c r="C41" s="62"/>
      <c r="D41" s="123">
        <v>0</v>
      </c>
      <c r="E41" s="122"/>
      <c r="F41" s="82"/>
      <c r="G41" s="82"/>
      <c r="H41" s="50"/>
      <c r="I41" s="145"/>
    </row>
    <row r="42" spans="1:9" ht="14" thickBot="1" x14ac:dyDescent="0.4">
      <c r="A42" s="94" t="s">
        <v>37</v>
      </c>
      <c r="C42" s="55"/>
      <c r="D42" s="133">
        <f>SUM(D37:D41)</f>
        <v>0</v>
      </c>
      <c r="E42" s="128">
        <f>SUM(E37:E41)</f>
        <v>0</v>
      </c>
      <c r="F42" s="82"/>
      <c r="G42" s="82"/>
      <c r="H42" s="50"/>
      <c r="I42" s="145"/>
    </row>
    <row r="43" spans="1:9" x14ac:dyDescent="0.35">
      <c r="B43" s="55"/>
      <c r="C43" s="55"/>
      <c r="D43" s="61"/>
      <c r="E43" s="61"/>
      <c r="F43" s="82"/>
      <c r="G43" s="82"/>
      <c r="H43" s="50"/>
      <c r="I43" s="145"/>
    </row>
    <row r="44" spans="1:9" ht="14.5" x14ac:dyDescent="0.35">
      <c r="A44" s="94" t="s">
        <v>38</v>
      </c>
      <c r="B44" s="55"/>
      <c r="C44" s="55"/>
      <c r="D44" s="61"/>
      <c r="E44" s="61"/>
      <c r="F44" s="82"/>
      <c r="G44" s="82"/>
      <c r="H44" s="50"/>
      <c r="I44" s="144" t="s">
        <v>150</v>
      </c>
    </row>
    <row r="45" spans="1:9" x14ac:dyDescent="0.35">
      <c r="A45" s="44" t="s">
        <v>39</v>
      </c>
      <c r="B45" s="55"/>
      <c r="C45" s="55"/>
      <c r="D45" s="61"/>
      <c r="E45" s="130"/>
      <c r="F45" s="82"/>
      <c r="G45" s="82"/>
      <c r="H45" s="50"/>
      <c r="I45" s="145"/>
    </row>
    <row r="46" spans="1:9" x14ac:dyDescent="0.35">
      <c r="A46" s="44" t="s">
        <v>136</v>
      </c>
      <c r="B46" s="55"/>
      <c r="C46" s="55"/>
      <c r="D46" s="61"/>
      <c r="E46" s="131"/>
      <c r="F46" s="82"/>
      <c r="G46" s="82"/>
      <c r="H46" s="50"/>
      <c r="I46" s="145"/>
    </row>
    <row r="47" spans="1:9" x14ac:dyDescent="0.35">
      <c r="A47" s="44" t="s">
        <v>137</v>
      </c>
      <c r="B47" s="55"/>
      <c r="C47" s="55"/>
      <c r="D47" s="61"/>
      <c r="E47" s="131"/>
      <c r="F47" s="82"/>
      <c r="G47" s="82"/>
      <c r="H47" s="50"/>
      <c r="I47" s="145"/>
    </row>
    <row r="48" spans="1:9" x14ac:dyDescent="0.35">
      <c r="A48" s="44" t="s">
        <v>138</v>
      </c>
      <c r="B48" s="55"/>
      <c r="C48" s="55"/>
      <c r="D48" s="61"/>
      <c r="E48" s="131"/>
      <c r="F48" s="82"/>
      <c r="G48" s="82"/>
      <c r="H48" s="50"/>
      <c r="I48" s="145"/>
    </row>
    <row r="49" spans="1:9" ht="14.5" x14ac:dyDescent="0.35">
      <c r="A49" s="44" t="s">
        <v>40</v>
      </c>
      <c r="B49" s="55"/>
      <c r="C49" s="55"/>
      <c r="D49" s="61"/>
      <c r="E49" s="131"/>
      <c r="F49" s="82"/>
      <c r="G49" s="82"/>
      <c r="H49" s="50"/>
      <c r="I49" s="146"/>
    </row>
    <row r="50" spans="1:9" x14ac:dyDescent="0.35">
      <c r="A50" s="44" t="s">
        <v>41</v>
      </c>
      <c r="B50" s="54"/>
      <c r="C50" s="55"/>
      <c r="D50" s="61"/>
      <c r="E50" s="131"/>
      <c r="F50" s="82"/>
      <c r="G50" s="82"/>
      <c r="H50" s="50"/>
      <c r="I50" s="145"/>
    </row>
    <row r="51" spans="1:9" ht="14" thickBot="1" x14ac:dyDescent="0.4">
      <c r="A51" s="94" t="s">
        <v>42</v>
      </c>
      <c r="B51" s="55"/>
      <c r="C51" s="55"/>
      <c r="D51" s="61"/>
      <c r="E51" s="128">
        <f>SUM(E45:E50)</f>
        <v>0</v>
      </c>
      <c r="F51" s="82"/>
      <c r="G51" s="82"/>
      <c r="H51" s="50"/>
      <c r="I51" s="145"/>
    </row>
    <row r="52" spans="1:9" x14ac:dyDescent="0.35">
      <c r="B52" s="55"/>
      <c r="C52" s="55"/>
      <c r="D52" s="61"/>
      <c r="E52" s="61"/>
      <c r="F52" s="82"/>
      <c r="G52" s="82"/>
      <c r="H52" s="50"/>
      <c r="I52" s="145"/>
    </row>
    <row r="53" spans="1:9" ht="14.5" x14ac:dyDescent="0.35">
      <c r="A53" s="94" t="s">
        <v>43</v>
      </c>
      <c r="B53" s="55"/>
      <c r="C53" s="55"/>
      <c r="D53" s="61"/>
      <c r="E53" s="61"/>
      <c r="F53" s="82"/>
      <c r="G53" s="82"/>
      <c r="H53" s="50"/>
      <c r="I53" s="144" t="s">
        <v>150</v>
      </c>
    </row>
    <row r="54" spans="1:9" x14ac:dyDescent="0.35">
      <c r="A54" s="44" t="s">
        <v>44</v>
      </c>
      <c r="B54" s="55"/>
      <c r="C54" s="55"/>
      <c r="D54" s="61"/>
      <c r="E54" s="130"/>
      <c r="F54" s="82"/>
      <c r="G54" s="82"/>
      <c r="H54" s="50"/>
      <c r="I54" s="145"/>
    </row>
    <row r="55" spans="1:9" x14ac:dyDescent="0.35">
      <c r="A55" s="103" t="s">
        <v>45</v>
      </c>
      <c r="B55" s="55"/>
      <c r="C55" s="55"/>
      <c r="D55" s="61"/>
      <c r="E55" s="131"/>
      <c r="F55" s="82"/>
      <c r="G55" s="82"/>
      <c r="H55" s="50"/>
      <c r="I55" s="145"/>
    </row>
    <row r="56" spans="1:9" x14ac:dyDescent="0.35">
      <c r="A56" s="103" t="s">
        <v>46</v>
      </c>
      <c r="B56" s="55"/>
      <c r="C56" s="55"/>
      <c r="D56" s="61"/>
      <c r="E56" s="74"/>
      <c r="F56" s="82"/>
      <c r="G56" s="82"/>
      <c r="H56" s="50"/>
      <c r="I56" s="145"/>
    </row>
    <row r="57" spans="1:9" ht="14" thickBot="1" x14ac:dyDescent="0.4">
      <c r="A57" s="94" t="s">
        <v>47</v>
      </c>
      <c r="B57" s="55"/>
      <c r="C57" s="55"/>
      <c r="D57" s="61"/>
      <c r="E57" s="132">
        <f>SUM(E54:E56)</f>
        <v>0</v>
      </c>
      <c r="F57" s="82"/>
      <c r="G57" s="82"/>
      <c r="H57" s="50"/>
      <c r="I57" s="145"/>
    </row>
    <row r="58" spans="1:9" x14ac:dyDescent="0.35">
      <c r="B58" s="55"/>
      <c r="C58" s="55"/>
      <c r="D58" s="61"/>
      <c r="E58" s="61"/>
      <c r="F58" s="82"/>
      <c r="G58" s="82"/>
      <c r="H58" s="50"/>
      <c r="I58" s="145"/>
    </row>
    <row r="59" spans="1:9" ht="14.5" x14ac:dyDescent="0.35">
      <c r="A59" s="94" t="s">
        <v>48</v>
      </c>
      <c r="B59" s="55"/>
      <c r="C59" s="55"/>
      <c r="D59" s="61"/>
      <c r="E59" s="61"/>
      <c r="F59" s="82"/>
      <c r="G59" s="82"/>
      <c r="H59" s="50"/>
      <c r="I59" s="144" t="s">
        <v>150</v>
      </c>
    </row>
    <row r="60" spans="1:9" ht="14.5" x14ac:dyDescent="0.35">
      <c r="A60" s="44" t="s">
        <v>139</v>
      </c>
      <c r="B60" s="55"/>
      <c r="C60" s="55"/>
      <c r="D60" s="61"/>
      <c r="E60" s="121"/>
      <c r="F60" s="82"/>
      <c r="G60" s="82"/>
      <c r="H60" s="50"/>
      <c r="I60" s="144"/>
    </row>
    <row r="61" spans="1:9" x14ac:dyDescent="0.35">
      <c r="A61" s="44" t="s">
        <v>140</v>
      </c>
      <c r="B61" s="55"/>
      <c r="C61" s="55"/>
      <c r="D61" s="61"/>
      <c r="E61" s="74"/>
      <c r="F61" s="82"/>
      <c r="G61" s="82"/>
      <c r="H61" s="50"/>
      <c r="I61" s="145"/>
    </row>
    <row r="62" spans="1:9" x14ac:dyDescent="0.35">
      <c r="A62" s="94" t="s">
        <v>49</v>
      </c>
      <c r="B62" s="55"/>
      <c r="C62" s="55"/>
      <c r="D62" s="61"/>
      <c r="E62" s="86">
        <f>SUM(E60:E61)</f>
        <v>0</v>
      </c>
      <c r="F62" s="82"/>
      <c r="G62" s="82"/>
      <c r="H62" s="50"/>
      <c r="I62" s="145"/>
    </row>
    <row r="63" spans="1:9" x14ac:dyDescent="0.35">
      <c r="A63" s="94"/>
      <c r="B63" s="55"/>
      <c r="C63" s="55"/>
      <c r="D63" s="61"/>
      <c r="E63" s="72"/>
      <c r="F63" s="82"/>
      <c r="G63" s="82"/>
      <c r="H63" s="50"/>
      <c r="I63" s="145"/>
    </row>
    <row r="64" spans="1:9" ht="14.5" x14ac:dyDescent="0.35">
      <c r="A64" s="94" t="s">
        <v>50</v>
      </c>
      <c r="B64" s="55"/>
      <c r="C64" s="55"/>
      <c r="D64" s="55"/>
      <c r="E64" s="55"/>
      <c r="F64" s="82"/>
      <c r="G64" s="82"/>
      <c r="H64" s="50"/>
      <c r="I64" s="144" t="s">
        <v>150</v>
      </c>
    </row>
    <row r="65" spans="1:9" x14ac:dyDescent="0.35">
      <c r="A65" s="76" t="s">
        <v>94</v>
      </c>
      <c r="B65" s="55"/>
      <c r="C65" s="55"/>
      <c r="D65" s="55"/>
      <c r="E65" s="55"/>
      <c r="F65" s="82"/>
      <c r="G65" s="82"/>
      <c r="H65" s="50"/>
      <c r="I65" s="145"/>
    </row>
    <row r="66" spans="1:9" x14ac:dyDescent="0.35">
      <c r="A66" s="102" t="s">
        <v>51</v>
      </c>
      <c r="B66" s="74"/>
      <c r="C66" s="48" t="s">
        <v>52</v>
      </c>
      <c r="D66" s="91" t="str">
        <f>IF(E66&gt;0,E66/B66,"")</f>
        <v/>
      </c>
      <c r="E66" s="121">
        <v>0</v>
      </c>
      <c r="F66" s="82"/>
      <c r="G66" s="82"/>
      <c r="H66" s="50"/>
      <c r="I66" s="145"/>
    </row>
    <row r="67" spans="1:9" x14ac:dyDescent="0.35">
      <c r="A67" s="102" t="s">
        <v>95</v>
      </c>
      <c r="B67" s="61"/>
      <c r="C67" s="62"/>
      <c r="D67" s="61"/>
      <c r="E67" s="154">
        <f>'[1]FLERE EJENDOMME-LEJEMÅL'!P24</f>
        <v>0</v>
      </c>
      <c r="F67" s="82"/>
      <c r="G67" s="82"/>
      <c r="H67" s="50"/>
      <c r="I67" s="145"/>
    </row>
    <row r="68" spans="1:9" x14ac:dyDescent="0.35">
      <c r="A68" s="102" t="s">
        <v>53</v>
      </c>
      <c r="B68" s="55"/>
      <c r="C68" s="55"/>
      <c r="D68" s="55"/>
      <c r="E68" s="131"/>
      <c r="F68" s="82"/>
      <c r="G68" s="82"/>
      <c r="H68" s="50"/>
      <c r="I68" s="145"/>
    </row>
    <row r="69" spans="1:9" x14ac:dyDescent="0.35">
      <c r="A69" s="102" t="s">
        <v>54</v>
      </c>
      <c r="B69" s="55"/>
      <c r="C69" s="55"/>
      <c r="D69" s="55"/>
      <c r="E69" s="131"/>
      <c r="F69" s="82"/>
      <c r="G69" s="82"/>
      <c r="H69" s="50"/>
      <c r="I69" s="145"/>
    </row>
    <row r="70" spans="1:9" x14ac:dyDescent="0.35">
      <c r="A70" s="102" t="s">
        <v>55</v>
      </c>
      <c r="B70" s="55"/>
      <c r="C70" s="55"/>
      <c r="D70" s="55"/>
      <c r="E70" s="131"/>
      <c r="F70" s="82"/>
      <c r="G70" s="82"/>
      <c r="H70" s="50"/>
      <c r="I70" s="145"/>
    </row>
    <row r="71" spans="1:9" x14ac:dyDescent="0.35">
      <c r="A71" s="69" t="s">
        <v>141</v>
      </c>
      <c r="B71" s="55"/>
      <c r="C71" s="55"/>
      <c r="D71" s="55"/>
      <c r="E71" s="75"/>
      <c r="F71" s="82"/>
      <c r="G71" s="82"/>
      <c r="H71" s="50"/>
      <c r="I71" s="145"/>
    </row>
    <row r="72" spans="1:9" ht="14" thickBot="1" x14ac:dyDescent="0.4">
      <c r="A72" s="94" t="s">
        <v>56</v>
      </c>
      <c r="B72" s="55"/>
      <c r="C72" s="55"/>
      <c r="D72" s="55"/>
      <c r="E72" s="132">
        <f>SUM(E66:E71)</f>
        <v>0</v>
      </c>
      <c r="F72" s="82"/>
      <c r="G72" s="82"/>
      <c r="H72" s="50"/>
      <c r="I72" s="145"/>
    </row>
    <row r="73" spans="1:9" x14ac:dyDescent="0.35">
      <c r="B73" s="55"/>
      <c r="C73" s="55"/>
      <c r="D73" s="55"/>
      <c r="E73" s="61"/>
      <c r="F73" s="82"/>
      <c r="G73" s="82"/>
      <c r="H73" s="50"/>
      <c r="I73" s="145"/>
    </row>
    <row r="74" spans="1:9" ht="14.5" x14ac:dyDescent="0.35">
      <c r="A74" s="94" t="s">
        <v>57</v>
      </c>
      <c r="B74" s="55"/>
      <c r="C74" s="55"/>
      <c r="D74" s="55"/>
      <c r="E74" s="61"/>
      <c r="F74" s="82"/>
      <c r="G74" s="82"/>
      <c r="H74" s="50"/>
      <c r="I74" s="144" t="s">
        <v>150</v>
      </c>
    </row>
    <row r="75" spans="1:9" x14ac:dyDescent="0.35">
      <c r="A75" s="44" t="s">
        <v>58</v>
      </c>
      <c r="B75" s="55"/>
      <c r="C75" s="55"/>
      <c r="D75" s="55"/>
      <c r="E75" s="121"/>
      <c r="F75" s="82"/>
      <c r="G75" s="82"/>
      <c r="H75" s="50"/>
      <c r="I75" s="145"/>
    </row>
    <row r="76" spans="1:9" x14ac:dyDescent="0.35">
      <c r="A76" s="44" t="s">
        <v>59</v>
      </c>
      <c r="B76" s="55"/>
      <c r="C76" s="55"/>
      <c r="D76" s="55"/>
      <c r="E76" s="73"/>
      <c r="F76" s="82"/>
      <c r="G76" s="82"/>
      <c r="H76" s="50"/>
      <c r="I76" s="145"/>
    </row>
    <row r="77" spans="1:9" ht="14" thickBot="1" x14ac:dyDescent="0.4">
      <c r="A77" s="94" t="s">
        <v>60</v>
      </c>
      <c r="B77" s="55"/>
      <c r="C77" s="55"/>
      <c r="D77" s="55"/>
      <c r="E77" s="132">
        <f>SUM(E75:E76)</f>
        <v>0</v>
      </c>
      <c r="F77" s="83"/>
      <c r="G77" s="83"/>
      <c r="H77" s="46"/>
      <c r="I77" s="145"/>
    </row>
    <row r="78" spans="1:9" x14ac:dyDescent="0.35">
      <c r="B78" s="55"/>
      <c r="C78" s="55"/>
      <c r="D78" s="55"/>
      <c r="E78" s="61"/>
      <c r="F78" s="83"/>
      <c r="G78" s="83"/>
      <c r="H78" s="46"/>
      <c r="I78" s="145"/>
    </row>
    <row r="79" spans="1:9" ht="14.5" x14ac:dyDescent="0.35">
      <c r="A79" s="94" t="s">
        <v>61</v>
      </c>
      <c r="B79" s="55"/>
      <c r="C79" s="55"/>
      <c r="D79" s="55"/>
      <c r="E79" s="72"/>
      <c r="F79" s="82"/>
      <c r="G79" s="82"/>
      <c r="H79" s="50"/>
      <c r="I79" s="144" t="s">
        <v>150</v>
      </c>
    </row>
    <row r="80" spans="1:9" x14ac:dyDescent="0.35">
      <c r="A80" s="44" t="s">
        <v>62</v>
      </c>
      <c r="B80" s="55"/>
      <c r="C80" s="55"/>
      <c r="D80" s="55"/>
      <c r="E80" s="77"/>
      <c r="F80" s="82"/>
      <c r="G80" s="82"/>
      <c r="H80" s="50"/>
      <c r="I80" s="145"/>
    </row>
    <row r="81" spans="1:10" ht="14" thickBot="1" x14ac:dyDescent="0.4">
      <c r="A81" s="94" t="s">
        <v>63</v>
      </c>
      <c r="B81" s="55"/>
      <c r="C81" s="55"/>
      <c r="D81" s="55"/>
      <c r="E81" s="132">
        <f>SUM(E80:E80)</f>
        <v>0</v>
      </c>
      <c r="F81" s="82"/>
      <c r="G81" s="82"/>
      <c r="H81" s="50"/>
      <c r="I81" s="145"/>
    </row>
    <row r="82" spans="1:10" x14ac:dyDescent="0.35">
      <c r="A82" s="94"/>
      <c r="B82" s="48" t="s">
        <v>64</v>
      </c>
      <c r="C82" s="48" t="s">
        <v>64</v>
      </c>
      <c r="D82" s="55"/>
      <c r="E82" s="72"/>
      <c r="F82" s="82"/>
      <c r="G82" s="82"/>
      <c r="H82" s="50"/>
      <c r="I82" s="145"/>
    </row>
    <row r="83" spans="1:10" x14ac:dyDescent="0.35">
      <c r="B83" s="48" t="s">
        <v>65</v>
      </c>
      <c r="C83" s="48" t="s">
        <v>66</v>
      </c>
      <c r="D83" s="55"/>
      <c r="E83" s="61"/>
      <c r="F83" s="84"/>
      <c r="G83" s="84"/>
      <c r="H83" s="50"/>
      <c r="I83" s="145"/>
    </row>
    <row r="84" spans="1:10" ht="14.5" x14ac:dyDescent="0.35">
      <c r="A84" s="94" t="s">
        <v>67</v>
      </c>
      <c r="B84" s="48" t="s">
        <v>68</v>
      </c>
      <c r="C84" s="48" t="s">
        <v>69</v>
      </c>
      <c r="D84" s="55"/>
      <c r="E84" s="61"/>
      <c r="F84" s="84"/>
      <c r="G84" s="84"/>
      <c r="H84" s="50"/>
      <c r="I84" s="144" t="s">
        <v>150</v>
      </c>
    </row>
    <row r="85" spans="1:10" x14ac:dyDescent="0.35">
      <c r="A85" s="44" t="s">
        <v>70</v>
      </c>
      <c r="B85" s="134"/>
      <c r="C85" s="118"/>
      <c r="D85" s="55"/>
      <c r="E85" s="49">
        <f>SUM(B85*C85%)</f>
        <v>0</v>
      </c>
      <c r="F85" s="82"/>
      <c r="G85" s="82"/>
      <c r="H85" s="50"/>
      <c r="I85" s="145"/>
    </row>
    <row r="86" spans="1:10" x14ac:dyDescent="0.35">
      <c r="A86" s="44" t="s">
        <v>71</v>
      </c>
      <c r="B86" s="125"/>
      <c r="C86" s="119"/>
      <c r="D86" s="55"/>
      <c r="E86" s="49">
        <f>SUM(B86*C86%)</f>
        <v>0</v>
      </c>
      <c r="F86" s="82"/>
      <c r="G86" s="82"/>
      <c r="H86" s="50"/>
      <c r="I86" s="145"/>
    </row>
    <row r="87" spans="1:10" x14ac:dyDescent="0.35">
      <c r="A87" s="44" t="s">
        <v>72</v>
      </c>
      <c r="B87" s="135"/>
      <c r="C87" s="93"/>
      <c r="D87" s="55"/>
      <c r="E87" s="49">
        <f>SUM(B87*C87%)</f>
        <v>0</v>
      </c>
      <c r="F87" s="82"/>
      <c r="G87" s="82"/>
      <c r="H87" s="50"/>
      <c r="I87" s="145"/>
    </row>
    <row r="88" spans="1:10" ht="14" thickBot="1" x14ac:dyDescent="0.4">
      <c r="A88" s="94" t="s">
        <v>73</v>
      </c>
      <c r="B88" s="55"/>
      <c r="C88" s="55"/>
      <c r="D88" s="55"/>
      <c r="E88" s="132">
        <f>SUM(E85:E87)</f>
        <v>0</v>
      </c>
      <c r="F88" s="82"/>
      <c r="G88" s="82"/>
      <c r="H88" s="50"/>
      <c r="I88" s="145"/>
    </row>
    <row r="89" spans="1:10" x14ac:dyDescent="0.35">
      <c r="A89" s="94"/>
      <c r="B89" s="55"/>
      <c r="C89" s="55"/>
      <c r="D89" s="55"/>
      <c r="E89" s="72"/>
      <c r="F89" s="82"/>
      <c r="G89" s="82"/>
      <c r="H89" s="50"/>
      <c r="I89" s="145"/>
    </row>
    <row r="90" spans="1:10" x14ac:dyDescent="0.35">
      <c r="A90" s="94" t="s">
        <v>74</v>
      </c>
      <c r="B90" s="55"/>
      <c r="C90" s="55"/>
      <c r="D90" s="55"/>
      <c r="E90" s="87">
        <f>SUM(E42+E51+E57+E62+E72+E77-E81+E88)</f>
        <v>0</v>
      </c>
      <c r="F90" s="82"/>
      <c r="G90" s="82"/>
      <c r="H90" s="50"/>
      <c r="I90" s="145"/>
    </row>
    <row r="91" spans="1:10" x14ac:dyDescent="0.35">
      <c r="B91" s="55"/>
      <c r="C91" s="55"/>
      <c r="D91" s="55"/>
      <c r="E91" s="61"/>
      <c r="F91" s="82"/>
      <c r="G91" s="82"/>
      <c r="H91" s="50"/>
      <c r="I91" s="145"/>
    </row>
    <row r="92" spans="1:10" ht="16" thickBot="1" x14ac:dyDescent="0.4">
      <c r="A92" s="106" t="s">
        <v>75</v>
      </c>
      <c r="B92" s="55"/>
      <c r="C92" s="55"/>
      <c r="D92" s="55"/>
      <c r="E92" s="88">
        <f>+E32-E90</f>
        <v>0</v>
      </c>
      <c r="F92" s="82"/>
      <c r="G92" s="82"/>
      <c r="H92" s="50"/>
      <c r="I92" s="145"/>
      <c r="J92" s="49"/>
    </row>
    <row r="93" spans="1:10" ht="14" thickTop="1" x14ac:dyDescent="0.35">
      <c r="A93" s="94"/>
      <c r="B93" s="55"/>
      <c r="C93" s="55"/>
      <c r="D93" s="55"/>
      <c r="E93" s="72"/>
      <c r="F93" s="82"/>
      <c r="G93" s="82"/>
      <c r="H93" s="50"/>
      <c r="I93" s="145"/>
      <c r="J93" s="49"/>
    </row>
    <row r="94" spans="1:10" ht="20.5" x14ac:dyDescent="0.45">
      <c r="A94" s="105" t="s">
        <v>76</v>
      </c>
      <c r="B94" s="55"/>
      <c r="C94" s="55"/>
      <c r="D94" s="78"/>
      <c r="E94" s="104" t="s">
        <v>77</v>
      </c>
      <c r="F94" s="82"/>
      <c r="G94" s="82"/>
      <c r="H94" s="50"/>
      <c r="I94" s="144" t="s">
        <v>150</v>
      </c>
      <c r="J94" s="49"/>
    </row>
    <row r="95" spans="1:10" x14ac:dyDescent="0.35">
      <c r="A95" s="94"/>
      <c r="B95" s="55"/>
      <c r="C95" s="55"/>
      <c r="D95" s="55"/>
      <c r="E95" s="72"/>
      <c r="F95" s="82"/>
      <c r="G95" s="82"/>
      <c r="H95" s="50"/>
      <c r="I95" s="145"/>
      <c r="J95" s="49"/>
    </row>
    <row r="96" spans="1:10" x14ac:dyDescent="0.35">
      <c r="A96" s="94" t="s">
        <v>78</v>
      </c>
      <c r="B96" s="55"/>
      <c r="C96" s="55"/>
      <c r="D96" s="79"/>
      <c r="E96" s="80"/>
      <c r="F96" s="82"/>
      <c r="G96" s="82"/>
      <c r="H96" s="50"/>
      <c r="I96" s="145"/>
      <c r="J96" s="49"/>
    </row>
    <row r="97" spans="1:10" x14ac:dyDescent="0.35">
      <c r="A97" s="94" t="s">
        <v>79</v>
      </c>
      <c r="B97" s="55"/>
      <c r="C97" s="55"/>
      <c r="D97" s="79"/>
      <c r="E97" s="80"/>
      <c r="F97" s="82"/>
      <c r="G97" s="82"/>
      <c r="H97" s="50"/>
      <c r="I97" s="145"/>
      <c r="J97" s="49"/>
    </row>
    <row r="98" spans="1:10" x14ac:dyDescent="0.35">
      <c r="A98" s="94"/>
      <c r="B98" s="55"/>
      <c r="C98" s="55"/>
      <c r="D98" s="55"/>
      <c r="E98" s="72"/>
      <c r="F98" s="82"/>
      <c r="G98" s="82"/>
      <c r="H98" s="50"/>
      <c r="I98" s="145"/>
      <c r="J98" s="49"/>
    </row>
    <row r="99" spans="1:10" x14ac:dyDescent="0.35">
      <c r="A99" s="94"/>
      <c r="B99" s="55"/>
      <c r="C99" s="55"/>
      <c r="D99" s="55"/>
      <c r="E99" s="72"/>
      <c r="F99" s="82"/>
      <c r="G99" s="82"/>
      <c r="H99" s="50"/>
      <c r="I99" s="145"/>
      <c r="J99" s="49"/>
    </row>
    <row r="100" spans="1:10" ht="20.5" x14ac:dyDescent="0.45">
      <c r="A100" s="152" t="s">
        <v>96</v>
      </c>
      <c r="B100" s="55"/>
      <c r="C100" s="55"/>
      <c r="D100" s="55"/>
      <c r="E100" s="72"/>
      <c r="F100" s="82"/>
      <c r="G100" s="82"/>
      <c r="H100" s="50"/>
      <c r="I100" s="144" t="s">
        <v>150</v>
      </c>
      <c r="J100" s="49"/>
    </row>
    <row r="101" spans="1:10" ht="14.5" customHeight="1" x14ac:dyDescent="0.35">
      <c r="A101" s="161" t="s">
        <v>142</v>
      </c>
      <c r="B101" s="162"/>
      <c r="C101" s="162"/>
      <c r="D101" s="162"/>
      <c r="E101" s="162"/>
      <c r="F101" s="82"/>
      <c r="G101" s="82"/>
      <c r="H101" s="50"/>
      <c r="I101" s="145"/>
      <c r="J101" s="49"/>
    </row>
    <row r="102" spans="1:10" x14ac:dyDescent="0.35">
      <c r="A102" s="162"/>
      <c r="B102" s="162"/>
      <c r="C102" s="162"/>
      <c r="D102" s="162"/>
      <c r="E102" s="162"/>
      <c r="F102" s="82"/>
      <c r="G102" s="82"/>
      <c r="H102" s="50"/>
      <c r="I102" s="145"/>
      <c r="J102" s="49"/>
    </row>
    <row r="103" spans="1:10" x14ac:dyDescent="0.35">
      <c r="A103" s="162"/>
      <c r="B103" s="162"/>
      <c r="C103" s="162"/>
      <c r="D103" s="162"/>
      <c r="E103" s="162"/>
      <c r="F103" s="82"/>
      <c r="G103" s="82"/>
      <c r="H103" s="50"/>
      <c r="I103" s="145"/>
      <c r="J103" s="49"/>
    </row>
    <row r="104" spans="1:10" x14ac:dyDescent="0.35">
      <c r="A104" s="162"/>
      <c r="B104" s="162"/>
      <c r="C104" s="162"/>
      <c r="D104" s="162"/>
      <c r="E104" s="162"/>
      <c r="F104" s="82"/>
      <c r="G104" s="82"/>
      <c r="H104" s="50"/>
      <c r="I104" s="145"/>
      <c r="J104" s="49"/>
    </row>
    <row r="105" spans="1:10" x14ac:dyDescent="0.35">
      <c r="A105" s="162"/>
      <c r="B105" s="162"/>
      <c r="C105" s="162"/>
      <c r="D105" s="162"/>
      <c r="E105" s="162"/>
      <c r="F105" s="82"/>
      <c r="G105" s="82"/>
      <c r="H105" s="50"/>
      <c r="I105" s="145"/>
      <c r="J105" s="49"/>
    </row>
    <row r="106" spans="1:10" x14ac:dyDescent="0.35">
      <c r="A106" s="162"/>
      <c r="B106" s="162"/>
      <c r="C106" s="162"/>
      <c r="D106" s="162"/>
      <c r="E106" s="162"/>
      <c r="F106" s="82"/>
      <c r="G106" s="82"/>
      <c r="H106" s="50"/>
      <c r="I106" s="145"/>
      <c r="J106" s="49"/>
    </row>
    <row r="107" spans="1:10" x14ac:dyDescent="0.35">
      <c r="A107" s="162"/>
      <c r="B107" s="162"/>
      <c r="C107" s="162"/>
      <c r="D107" s="162"/>
      <c r="E107" s="162"/>
      <c r="F107" s="82"/>
      <c r="G107" s="82"/>
      <c r="H107" s="50"/>
      <c r="I107" s="145"/>
      <c r="J107" s="49"/>
    </row>
    <row r="108" spans="1:10" x14ac:dyDescent="0.35">
      <c r="A108" s="162"/>
      <c r="B108" s="162"/>
      <c r="C108" s="162"/>
      <c r="D108" s="162"/>
      <c r="E108" s="162"/>
      <c r="F108" s="82"/>
      <c r="G108" s="82"/>
      <c r="H108" s="50"/>
      <c r="I108" s="145"/>
    </row>
    <row r="109" spans="1:10" x14ac:dyDescent="0.35">
      <c r="A109" s="58"/>
      <c r="B109" s="55"/>
      <c r="C109" s="55"/>
      <c r="D109" s="62"/>
      <c r="E109" s="61"/>
      <c r="F109" s="55"/>
      <c r="G109" s="55"/>
      <c r="I109" s="145"/>
    </row>
    <row r="110" spans="1:10" ht="20.5" x14ac:dyDescent="0.45">
      <c r="A110" s="152" t="s">
        <v>97</v>
      </c>
      <c r="B110" s="102"/>
      <c r="C110" s="102"/>
      <c r="D110" s="102"/>
      <c r="E110" s="102"/>
      <c r="F110" s="55"/>
      <c r="G110" s="55"/>
      <c r="I110" s="144" t="s">
        <v>150</v>
      </c>
    </row>
    <row r="111" spans="1:10" x14ac:dyDescent="0.35">
      <c r="A111" s="102"/>
      <c r="B111" s="102"/>
      <c r="C111" s="102"/>
      <c r="D111" s="102"/>
      <c r="E111" s="102"/>
      <c r="F111" s="55"/>
      <c r="G111" s="55"/>
      <c r="I111" s="51"/>
    </row>
    <row r="112" spans="1:10" x14ac:dyDescent="0.35">
      <c r="A112" s="103" t="s">
        <v>98</v>
      </c>
      <c r="B112" s="102"/>
      <c r="C112" s="102"/>
      <c r="D112" s="102"/>
      <c r="E112" s="89">
        <f>E32</f>
        <v>0</v>
      </c>
      <c r="F112" s="55"/>
      <c r="G112" s="55"/>
      <c r="I112" s="51"/>
    </row>
    <row r="113" spans="1:9" x14ac:dyDescent="0.35">
      <c r="A113" s="103"/>
      <c r="B113" s="102"/>
      <c r="C113" s="102"/>
      <c r="D113" s="102"/>
      <c r="E113" s="102"/>
      <c r="F113" s="55"/>
      <c r="G113" s="55"/>
      <c r="I113" s="51"/>
    </row>
    <row r="114" spans="1:9" x14ac:dyDescent="0.35">
      <c r="A114" s="103" t="s">
        <v>99</v>
      </c>
      <c r="B114" s="102"/>
      <c r="C114" s="102"/>
      <c r="D114" s="102"/>
      <c r="E114" s="89">
        <f>E92</f>
        <v>0</v>
      </c>
      <c r="F114" s="55"/>
      <c r="G114" s="55"/>
      <c r="I114" s="51"/>
    </row>
    <row r="115" spans="1:9" x14ac:dyDescent="0.35">
      <c r="A115" s="103"/>
      <c r="B115" s="102"/>
      <c r="C115" s="102"/>
      <c r="D115" s="102"/>
      <c r="E115" s="102"/>
      <c r="F115" s="55"/>
      <c r="G115" s="55"/>
      <c r="I115" s="51"/>
    </row>
    <row r="116" spans="1:9" x14ac:dyDescent="0.35">
      <c r="A116" s="103" t="s">
        <v>100</v>
      </c>
      <c r="B116" s="102"/>
      <c r="C116" s="102"/>
      <c r="D116" s="102"/>
      <c r="E116" s="90" t="str">
        <f>IF(E112&gt;0,E92*100/E112,"")</f>
        <v/>
      </c>
      <c r="F116" s="55"/>
      <c r="G116" s="55"/>
      <c r="I116" s="51"/>
    </row>
    <row r="117" spans="1:9" x14ac:dyDescent="0.35">
      <c r="A117" s="103"/>
      <c r="B117" s="102"/>
      <c r="C117" s="102"/>
      <c r="D117" s="102"/>
      <c r="E117" s="102"/>
      <c r="F117" s="55"/>
      <c r="G117" s="55"/>
      <c r="I117" s="51"/>
    </row>
    <row r="118" spans="1:9" ht="27" x14ac:dyDescent="0.35">
      <c r="A118" s="110" t="s">
        <v>143</v>
      </c>
      <c r="B118" s="102"/>
      <c r="C118" s="102"/>
      <c r="D118" s="102"/>
      <c r="E118" s="107"/>
      <c r="F118" s="55"/>
      <c r="G118" s="55"/>
      <c r="I118" s="51"/>
    </row>
    <row r="119" spans="1:9" x14ac:dyDescent="0.35">
      <c r="A119" s="103"/>
      <c r="B119" s="102"/>
      <c r="C119" s="102"/>
      <c r="D119" s="102"/>
      <c r="E119" s="102"/>
      <c r="F119" s="55"/>
      <c r="G119" s="55"/>
      <c r="I119" s="51"/>
    </row>
    <row r="120" spans="1:9" ht="27" x14ac:dyDescent="0.35">
      <c r="A120" s="110" t="s">
        <v>144</v>
      </c>
      <c r="B120" s="102"/>
      <c r="C120" s="102"/>
      <c r="D120" s="102"/>
      <c r="E120" s="107"/>
      <c r="F120" s="55"/>
      <c r="G120" s="55"/>
      <c r="I120" s="51"/>
    </row>
    <row r="121" spans="1:9" x14ac:dyDescent="0.35">
      <c r="A121" s="103"/>
      <c r="B121" s="102"/>
      <c r="C121" s="102"/>
      <c r="D121" s="102"/>
      <c r="E121" s="102"/>
      <c r="F121" s="55"/>
      <c r="G121" s="55"/>
      <c r="I121" s="51"/>
    </row>
    <row r="122" spans="1:9" ht="27" x14ac:dyDescent="0.35">
      <c r="A122" s="110" t="s">
        <v>145</v>
      </c>
      <c r="B122" s="102"/>
      <c r="C122" s="102"/>
      <c r="D122" s="102"/>
      <c r="E122" s="107"/>
      <c r="F122" s="55"/>
      <c r="G122" s="55"/>
      <c r="I122" s="51"/>
    </row>
    <row r="123" spans="1:9" x14ac:dyDescent="0.35">
      <c r="A123" s="103"/>
      <c r="B123" s="102"/>
      <c r="C123" s="102"/>
      <c r="D123" s="102"/>
      <c r="E123" s="102"/>
      <c r="F123" s="55"/>
      <c r="G123" s="55"/>
      <c r="I123" s="51"/>
    </row>
    <row r="124" spans="1:9" ht="27" x14ac:dyDescent="0.35">
      <c r="A124" s="110" t="s">
        <v>101</v>
      </c>
      <c r="B124" s="102"/>
      <c r="C124" s="102"/>
      <c r="D124" s="102"/>
      <c r="E124" s="107"/>
      <c r="F124" s="55"/>
      <c r="G124" s="55"/>
      <c r="I124" s="51"/>
    </row>
    <row r="125" spans="1:9" x14ac:dyDescent="0.35">
      <c r="A125" s="103"/>
      <c r="B125" s="102"/>
      <c r="C125" s="102"/>
      <c r="D125" s="102"/>
      <c r="E125" s="102"/>
      <c r="F125" s="55"/>
      <c r="G125" s="55"/>
      <c r="I125" s="51"/>
    </row>
    <row r="126" spans="1:9" x14ac:dyDescent="0.35">
      <c r="A126" s="110" t="s">
        <v>102</v>
      </c>
      <c r="B126" s="102"/>
      <c r="C126" s="102"/>
      <c r="D126" s="102"/>
      <c r="E126" s="107"/>
      <c r="F126" s="55"/>
      <c r="G126" s="55"/>
      <c r="I126" s="51"/>
    </row>
    <row r="127" spans="1:9" x14ac:dyDescent="0.35">
      <c r="A127" s="103"/>
      <c r="B127" s="102"/>
      <c r="C127" s="102"/>
      <c r="D127" s="102"/>
      <c r="E127" s="102"/>
      <c r="F127" s="55"/>
      <c r="G127" s="55"/>
      <c r="I127" s="51"/>
    </row>
    <row r="128" spans="1:9" x14ac:dyDescent="0.35">
      <c r="A128" s="103" t="s">
        <v>103</v>
      </c>
      <c r="B128" s="102"/>
      <c r="C128" s="102"/>
      <c r="D128" s="102"/>
      <c r="E128" s="89">
        <f>E37</f>
        <v>0</v>
      </c>
      <c r="F128" s="55"/>
      <c r="G128" s="55"/>
      <c r="I128" s="51"/>
    </row>
    <row r="129" spans="1:9" x14ac:dyDescent="0.35">
      <c r="A129" s="103"/>
      <c r="B129" s="102"/>
      <c r="C129" s="102"/>
      <c r="D129" s="102"/>
      <c r="E129" s="102"/>
      <c r="F129" s="55"/>
      <c r="G129" s="55"/>
      <c r="I129" s="51"/>
    </row>
    <row r="130" spans="1:9" x14ac:dyDescent="0.35">
      <c r="A130" s="110" t="s">
        <v>104</v>
      </c>
      <c r="B130" s="102"/>
      <c r="C130" s="102"/>
      <c r="D130" s="102"/>
      <c r="E130" s="111">
        <f>E45</f>
        <v>0</v>
      </c>
      <c r="F130" s="55"/>
      <c r="G130" s="55"/>
      <c r="I130" s="51"/>
    </row>
    <row r="131" spans="1:9" x14ac:dyDescent="0.35">
      <c r="A131" s="103"/>
      <c r="B131" s="102"/>
      <c r="C131" s="102"/>
      <c r="D131" s="102"/>
      <c r="E131" s="102"/>
      <c r="F131" s="55"/>
      <c r="G131" s="55"/>
      <c r="I131" s="51"/>
    </row>
    <row r="132" spans="1:9" x14ac:dyDescent="0.35">
      <c r="A132" s="103" t="s">
        <v>105</v>
      </c>
      <c r="B132" s="102"/>
      <c r="C132" s="102"/>
      <c r="D132" s="102"/>
      <c r="E132" s="89">
        <f>E38+E39</f>
        <v>0</v>
      </c>
      <c r="F132" s="55"/>
      <c r="G132" s="55"/>
      <c r="I132" s="51"/>
    </row>
    <row r="133" spans="1:9" x14ac:dyDescent="0.35">
      <c r="A133" s="103"/>
      <c r="B133" s="102"/>
      <c r="C133" s="102"/>
      <c r="D133" s="102"/>
      <c r="E133" s="102"/>
      <c r="F133" s="55"/>
      <c r="G133" s="55"/>
      <c r="I133" s="51"/>
    </row>
    <row r="134" spans="1:9" x14ac:dyDescent="0.35">
      <c r="A134" s="103" t="s">
        <v>106</v>
      </c>
      <c r="B134" s="102"/>
      <c r="C134" s="102"/>
      <c r="D134" s="102"/>
      <c r="E134" s="89">
        <f>E41</f>
        <v>0</v>
      </c>
      <c r="F134" s="55"/>
      <c r="G134" s="55"/>
      <c r="I134" s="51"/>
    </row>
    <row r="135" spans="1:9" x14ac:dyDescent="0.35">
      <c r="A135" s="103"/>
      <c r="B135" s="102"/>
      <c r="C135" s="102"/>
      <c r="D135" s="102"/>
      <c r="E135" s="102"/>
      <c r="F135" s="55"/>
      <c r="G135" s="55"/>
      <c r="I135" s="51"/>
    </row>
    <row r="136" spans="1:9" x14ac:dyDescent="0.35">
      <c r="A136" s="103" t="s">
        <v>146</v>
      </c>
      <c r="B136" s="102"/>
      <c r="C136" s="102"/>
      <c r="D136" s="102"/>
      <c r="E136" s="89">
        <f>E40</f>
        <v>0</v>
      </c>
      <c r="F136" s="55"/>
      <c r="G136" s="55"/>
      <c r="I136" s="51"/>
    </row>
    <row r="137" spans="1:9" x14ac:dyDescent="0.35">
      <c r="A137" s="103"/>
      <c r="B137" s="102"/>
      <c r="C137" s="102"/>
      <c r="D137" s="102"/>
      <c r="E137" s="102"/>
      <c r="F137" s="55"/>
      <c r="G137" s="55"/>
      <c r="I137" s="51"/>
    </row>
    <row r="138" spans="1:9" x14ac:dyDescent="0.35">
      <c r="A138" s="103" t="s">
        <v>107</v>
      </c>
      <c r="B138" s="102"/>
      <c r="C138" s="102"/>
      <c r="D138" s="102"/>
      <c r="E138" s="89">
        <f>E62</f>
        <v>0</v>
      </c>
      <c r="F138" s="55"/>
      <c r="G138" s="55"/>
      <c r="I138" s="51"/>
    </row>
    <row r="139" spans="1:9" x14ac:dyDescent="0.35">
      <c r="A139" s="103"/>
      <c r="B139" s="102"/>
      <c r="C139" s="102"/>
      <c r="D139" s="102"/>
      <c r="E139" s="102"/>
      <c r="F139" s="55"/>
      <c r="G139" s="55"/>
      <c r="I139" s="51"/>
    </row>
    <row r="140" spans="1:9" x14ac:dyDescent="0.35">
      <c r="A140" s="103" t="s">
        <v>108</v>
      </c>
      <c r="B140" s="102"/>
      <c r="C140" s="102"/>
      <c r="D140" s="102"/>
      <c r="E140" s="90" t="str">
        <f>IF(E112&gt;0,E42*100/E112,"")</f>
        <v/>
      </c>
      <c r="F140" s="55"/>
      <c r="G140" s="55"/>
      <c r="I140" s="51"/>
    </row>
    <row r="141" spans="1:9" x14ac:dyDescent="0.35">
      <c r="A141" s="103"/>
      <c r="B141" s="102"/>
      <c r="C141" s="102"/>
      <c r="D141" s="102"/>
      <c r="E141" s="102"/>
      <c r="F141" s="55"/>
      <c r="G141" s="55"/>
      <c r="I141" s="51"/>
    </row>
    <row r="142" spans="1:9" x14ac:dyDescent="0.35">
      <c r="A142" s="103" t="s">
        <v>109</v>
      </c>
      <c r="B142" s="102"/>
      <c r="C142" s="102"/>
      <c r="D142" s="102"/>
      <c r="E142" s="90" t="str">
        <f>IF(E112&gt;0,E62*100/E112,"")</f>
        <v/>
      </c>
      <c r="F142" s="55"/>
      <c r="G142" s="55"/>
      <c r="I142" s="51"/>
    </row>
    <row r="143" spans="1:9" x14ac:dyDescent="0.35">
      <c r="A143" s="103"/>
      <c r="B143" s="102"/>
      <c r="C143" s="102"/>
      <c r="D143" s="102"/>
      <c r="E143" s="102"/>
      <c r="F143" s="55"/>
      <c r="G143" s="55"/>
      <c r="I143" s="51"/>
    </row>
    <row r="144" spans="1:9" x14ac:dyDescent="0.35">
      <c r="A144" s="103" t="s">
        <v>110</v>
      </c>
      <c r="B144" s="102"/>
      <c r="C144" s="102"/>
      <c r="D144" s="102"/>
      <c r="E144" s="90" t="str">
        <f>IF(E112&gt;0,E57*100/E112,"")</f>
        <v/>
      </c>
      <c r="F144" s="55"/>
      <c r="G144" s="55"/>
      <c r="I144" s="51"/>
    </row>
    <row r="145" spans="1:9" x14ac:dyDescent="0.35">
      <c r="A145" s="103"/>
      <c r="B145" s="102"/>
      <c r="C145" s="102"/>
      <c r="D145" s="102"/>
      <c r="E145" s="102"/>
      <c r="F145" s="55"/>
      <c r="G145" s="55"/>
      <c r="I145" s="51"/>
    </row>
    <row r="146" spans="1:9" x14ac:dyDescent="0.35">
      <c r="A146" s="103" t="s">
        <v>111</v>
      </c>
      <c r="B146" s="102"/>
      <c r="C146" s="102"/>
      <c r="D146" s="102"/>
      <c r="E146" s="90" t="str">
        <f>IF(E112&gt;0,E51*100/E112,"")</f>
        <v/>
      </c>
      <c r="F146" s="55"/>
      <c r="G146" s="55"/>
      <c r="I146" s="51"/>
    </row>
    <row r="147" spans="1:9" x14ac:dyDescent="0.35">
      <c r="A147" s="103"/>
      <c r="B147" s="102"/>
      <c r="C147" s="102"/>
      <c r="D147" s="102"/>
      <c r="E147" s="102"/>
      <c r="F147" s="55"/>
      <c r="G147" s="55"/>
      <c r="I147" s="51"/>
    </row>
    <row r="148" spans="1:9" x14ac:dyDescent="0.35">
      <c r="A148" s="103" t="s">
        <v>112</v>
      </c>
      <c r="B148" s="102"/>
      <c r="C148" s="102"/>
      <c r="D148" s="102"/>
      <c r="E148" s="90" t="str">
        <f>IF(E112&gt;0,(E72+E75+E85)*100/E112,"")</f>
        <v/>
      </c>
      <c r="F148" s="55"/>
      <c r="G148" s="55"/>
      <c r="I148" s="51"/>
    </row>
    <row r="149" spans="1:9" x14ac:dyDescent="0.35">
      <c r="A149" s="103"/>
      <c r="B149" s="102"/>
      <c r="C149" s="102"/>
      <c r="D149" s="102"/>
      <c r="E149" s="102"/>
      <c r="F149" s="55"/>
      <c r="G149" s="55"/>
      <c r="I149" s="51"/>
    </row>
    <row r="150" spans="1:9" ht="14.5" customHeight="1" x14ac:dyDescent="0.35">
      <c r="A150" s="110" t="s">
        <v>113</v>
      </c>
      <c r="B150" s="102"/>
      <c r="C150" s="102"/>
      <c r="D150" s="102"/>
      <c r="E150" s="107"/>
      <c r="F150" s="55"/>
      <c r="G150" s="55"/>
      <c r="I150" s="51"/>
    </row>
    <row r="151" spans="1:9" ht="14.5" x14ac:dyDescent="0.35">
      <c r="A151" s="150" t="s">
        <v>152</v>
      </c>
    </row>
  </sheetData>
  <mergeCells count="3">
    <mergeCell ref="A1:E1"/>
    <mergeCell ref="A3:D3"/>
    <mergeCell ref="A101:E108"/>
  </mergeCells>
  <hyperlinks>
    <hyperlink ref="I36" location="'GUIDE OFFENTLIG'!A10" display="GUIDE OFFENTLIG" xr:uid="{C59DDFF8-D623-4EFA-93C0-A29E4EB22873}"/>
    <hyperlink ref="I44" location="'GUIDE OFFENTLIG'!A20" display="GUIDE OFFENTLIG" xr:uid="{1B805A8E-4428-4B2F-9664-2A319E4BF134}"/>
    <hyperlink ref="I53" location="'GUIDE OFFENTLIG'!A29" display="GUIDE OFFENTLIG" xr:uid="{8A967550-D3F2-47CC-AFFA-FFA89F5C5321}"/>
    <hyperlink ref="I59" location="'GUIDE OFFENTLIG'!A35" display="GUIDE OFFENTLIG" xr:uid="{9FF2F433-97CC-404F-824A-DEECC357124D}"/>
    <hyperlink ref="I64" location="'GUIDE OFFENTLIG'!A39" display="GUIDE OFFENTLIG" xr:uid="{CF7AA104-73F8-4BC4-A523-8BC08908F465}"/>
    <hyperlink ref="I74" location="'GUIDE OFFENTLIG'!A46" display="GUIDE OFFENTLIG" xr:uid="{84E5CA2B-E82F-42AB-A141-A078108A1E1A}"/>
    <hyperlink ref="I79" location="'GUIDE OFFENTLIG'!A49" display="GUIDE OFFENTLIG" xr:uid="{89D782B7-EEE0-40E5-974F-F1896EB98110}"/>
    <hyperlink ref="I84" location="'GUIDE OFFENTLIG'!A52" display="GUIDE OFFENTLIG" xr:uid="{BB5595D4-584E-43FC-920F-C4D59F55AB5A}"/>
    <hyperlink ref="I94" location="'GUIDE OFFENTLIG'!A58" display="GUIDE OFFENTLIG" xr:uid="{BD19CE7F-4F4B-4F56-A2F3-D67F1AEC724E}"/>
    <hyperlink ref="I110" location="'GUIDE OFFENTLIG'!A64" display="GUIDE OFFENTLIG" xr:uid="{458BCB48-94DD-42D4-9888-D68AC0020CA7}"/>
    <hyperlink ref="I15" location="'GUIDE OFFENTLIG'!A7" display="GUIDE PRIVAT" xr:uid="{33565F2D-F4F5-40B2-BF79-2435DCD89089}"/>
    <hyperlink ref="I3" location="INDHOLDSFORTEGNELSE!A1" display="INDHOLDSFORTEGNELSE" xr:uid="{F27A5398-1F1A-460D-9B30-D9C8688D8920}"/>
    <hyperlink ref="I5" location="'OVERORDNET GUIDE'!A1" display="OVERORDNET GUIDE" xr:uid="{F7091947-11E1-4B37-91C4-F4E1DF42291D}"/>
    <hyperlink ref="I7" location="'GUIDE OFFENTLIG'!A1" display="GUIDE OFFENTLIG" xr:uid="{9257B5AD-63E8-4FF3-8D9F-7599F820D230}"/>
    <hyperlink ref="I17" location="'+5 YDELSER OFF.'!A1" display="LINK TIL FANEN &quot;+5 YDELSER OFF.&quot;" xr:uid="{A70749BF-4BF8-4117-A4DB-141BC6CE28A5}"/>
    <hyperlink ref="I100" location="'GUIDE OFFENTLIG'!A61" display="GUIDE OFFENTLIG" xr:uid="{764397A7-C1F6-4FDB-92CD-FAF692EA84F5}"/>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Vejledning</vt:lpstr>
      <vt:lpstr>Årsrapport  værktøj</vt:lpstr>
      <vt:lpstr>Indberettet Budget 2024</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Rasmus Vincent Boas Fich</dc:creator>
  <cp:lastModifiedBy>Andy Ludwig</cp:lastModifiedBy>
  <dcterms:created xsi:type="dcterms:W3CDTF">2023-09-28T14:07:48Z</dcterms:created>
  <dcterms:modified xsi:type="dcterms:W3CDTF">2025-03-27T09:46:12Z</dcterms:modified>
</cp:coreProperties>
</file>